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08" windowWidth="23256" windowHeight="12600" tabRatio="973" activeTab="2"/>
  </bookViews>
  <sheets>
    <sheet name="1. Общие положения КПМ" sheetId="16" r:id="rId1"/>
    <sheet name="2. Мероприятия КПМ" sheetId="21" r:id="rId2"/>
    <sheet name="3. Финансовое обеспечение КПМ" sheetId="22" r:id="rId3"/>
    <sheet name="2. Показатели КПМ (не нужны!!!)" sheetId="17" r:id="rId4"/>
  </sheets>
  <definedNames>
    <definedName name="_ftn2" localSheetId="0">'1. Общие положения КПМ'!#REF!</definedName>
    <definedName name="_ftn2" localSheetId="3">'2. Показатели КПМ (не нужны!!!)'!#REF!</definedName>
    <definedName name="_ftn3" localSheetId="0">'1. Общие положения КПМ'!#REF!</definedName>
    <definedName name="_ftn3" localSheetId="3">'2. Показатели КПМ (не нужны!!!)'!#REF!</definedName>
    <definedName name="_ftn4" localSheetId="0">'1. Общие положения КПМ'!#REF!</definedName>
    <definedName name="_ftn4" localSheetId="3">'2. Показатели КПМ (не нужны!!!)'!#REF!</definedName>
    <definedName name="_ftn5" localSheetId="0">'1. Общие положения КПМ'!#REF!</definedName>
    <definedName name="_ftn5" localSheetId="3">'2. Показатели КПМ (не нужны!!!)'!#REF!</definedName>
    <definedName name="_ftnref2" localSheetId="0">'1. Общие положения КПМ'!$A$2</definedName>
    <definedName name="_ftnref2" localSheetId="3">'2. Показатели КПМ (не нужны!!!)'!#REF!</definedName>
    <definedName name="_ftnref3" localSheetId="0">'1. Общие положения КПМ'!$A$3</definedName>
    <definedName name="_ftnref3" localSheetId="3">'2. Показатели КПМ (не нужны!!!)'!#REF!</definedName>
    <definedName name="_ftnref4" localSheetId="0">'1. Общие положения КПМ'!#REF!</definedName>
    <definedName name="_ftnref4" localSheetId="3">'2. Показатели КПМ (не нужны!!!)'!#REF!</definedName>
    <definedName name="_ftnref5" localSheetId="0">'1. Общие положения КПМ'!#REF!</definedName>
    <definedName name="_ftnref5" localSheetId="3">'2. Показатели КПМ (не нужны!!!)'!#REF!</definedName>
    <definedName name="_xlnm.Print_Titles" localSheetId="2">'3. Финансовое обеспечение КПМ'!$28:$30</definedName>
    <definedName name="_xlnm.Print_Area" localSheetId="0">'1. Общие положения КПМ'!$A$2:$B$5</definedName>
    <definedName name="_xlnm.Print_Area" localSheetId="1">'2. Мероприятия КПМ'!$A$2:$M$9</definedName>
    <definedName name="_xlnm.Print_Area" localSheetId="3">'2. Показатели КПМ (не нужны!!!)'!$A$2:$Q$12</definedName>
    <definedName name="_xlnm.Print_Area" localSheetId="2">'3. Финансовое обеспечение КПМ'!$A$2:$N$46</definedName>
  </definedNames>
  <calcPr calcId="124519"/>
</workbook>
</file>

<file path=xl/calcChain.xml><?xml version="1.0" encoding="utf-8"?>
<calcChain xmlns="http://schemas.openxmlformats.org/spreadsheetml/2006/main">
  <c r="N41" i="22"/>
  <c r="I32"/>
  <c r="J32"/>
  <c r="K32"/>
  <c r="L32"/>
  <c r="M32"/>
  <c r="H32"/>
  <c r="N35"/>
  <c r="K35"/>
  <c r="L35" s="1"/>
  <c r="M35" s="1"/>
  <c r="K41"/>
  <c r="L41" s="1"/>
  <c r="M41" s="1"/>
  <c r="N38"/>
  <c r="L38"/>
  <c r="M38"/>
  <c r="K38"/>
  <c r="I10" l="1"/>
  <c r="H10"/>
  <c r="J16"/>
  <c r="K16" s="1"/>
  <c r="L16" s="1"/>
  <c r="M16" s="1"/>
  <c r="J13"/>
  <c r="N32" l="1"/>
  <c r="K13"/>
  <c r="L13" s="1"/>
  <c r="J10"/>
  <c r="I17"/>
  <c r="L14"/>
  <c r="K14"/>
  <c r="J14"/>
  <c r="I14"/>
  <c r="H11"/>
  <c r="H14"/>
  <c r="H17"/>
  <c r="L10" l="1"/>
  <c r="K10"/>
  <c r="M13"/>
  <c r="H8"/>
  <c r="J17"/>
  <c r="N16"/>
  <c r="M14"/>
  <c r="J11"/>
  <c r="I11"/>
  <c r="I8" s="1"/>
  <c r="A1"/>
  <c r="A1" i="21"/>
  <c r="A1" i="17"/>
  <c r="A1" i="16"/>
  <c r="M10" i="22" l="1"/>
  <c r="J8"/>
  <c r="N14"/>
  <c r="K17"/>
  <c r="K11"/>
  <c r="K8" s="1"/>
  <c r="O32" l="1"/>
  <c r="M17"/>
  <c r="N19"/>
  <c r="L17"/>
  <c r="L11"/>
  <c r="L8" l="1"/>
  <c r="N17"/>
  <c r="M11"/>
  <c r="M8" s="1"/>
  <c r="N10"/>
  <c r="N13"/>
  <c r="N8" l="1"/>
  <c r="N11"/>
</calcChain>
</file>

<file path=xl/sharedStrings.xml><?xml version="1.0" encoding="utf-8"?>
<sst xmlns="http://schemas.openxmlformats.org/spreadsheetml/2006/main" count="132" uniqueCount="84">
  <si>
    <t>№ п/п</t>
  </si>
  <si>
    <t>1.</t>
  </si>
  <si>
    <t>1. Общие положения</t>
  </si>
  <si>
    <t>Источник финансового обеспечения</t>
  </si>
  <si>
    <t>Признак возрастания/ убывания</t>
  </si>
  <si>
    <t>Единица измерения (по ОКЕИ)</t>
  </si>
  <si>
    <t>Базовое значение</t>
  </si>
  <si>
    <t>значение</t>
  </si>
  <si>
    <t>год</t>
  </si>
  <si>
    <t>Ответственный за достижение показателя</t>
  </si>
  <si>
    <t>1.1.</t>
  </si>
  <si>
    <t>1.2.</t>
  </si>
  <si>
    <t>Всего</t>
  </si>
  <si>
    <t>1.3.</t>
  </si>
  <si>
    <t xml:space="preserve">2. Показатели комплекса процессных мероприятий  </t>
  </si>
  <si>
    <t xml:space="preserve"> год</t>
  </si>
  <si>
    <t>Значение показателей по годам</t>
  </si>
  <si>
    <t>2.1.</t>
  </si>
  <si>
    <t>2.</t>
  </si>
  <si>
    <t>Тип мероприятия (результата)</t>
  </si>
  <si>
    <t>Наименование мероприятия (результата)</t>
  </si>
  <si>
    <t>Осуществление текущей деятельности</t>
  </si>
  <si>
    <t>Таблица 1</t>
  </si>
  <si>
    <t>Всего, в том числе:</t>
  </si>
  <si>
    <t xml:space="preserve">Федеральный бюджет </t>
  </si>
  <si>
    <t>Внебюджетные источники</t>
  </si>
  <si>
    <t>Областной бюджет</t>
  </si>
  <si>
    <t xml:space="preserve">  </t>
  </si>
  <si>
    <t>Уровень достижения показателей государственной программы</t>
  </si>
  <si>
    <t>процент</t>
  </si>
  <si>
    <t>Уровень достижения показателей в сфере дорожной деятельности</t>
  </si>
  <si>
    <t>Комплекс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</t>
  </si>
  <si>
    <t>Уровень достижения показателей в сфере пассажирских перевозок автомобильным транспортом</t>
  </si>
  <si>
    <t>КПМ</t>
  </si>
  <si>
    <t>Прогрессирующий</t>
  </si>
  <si>
    <t>ОГКУ "Управление дорожного хозяйства и транспорта Белгородской области"</t>
  </si>
  <si>
    <t>Министерство автомобильных дорог и транспорта Белгородской области</t>
  </si>
  <si>
    <t xml:space="preserve"> - </t>
  </si>
  <si>
    <t>Достигнуты показатели государственной программы</t>
  </si>
  <si>
    <t>Достигнуты показатели в сфере дорожной деятельности</t>
  </si>
  <si>
    <t>Достигнуты показатели в сфере пассажирских перевозок автомобильным транспортом</t>
  </si>
  <si>
    <t>Код бюджетной классификации</t>
  </si>
  <si>
    <t>ГРБС / Рз / Пр / ЦСР / ВР</t>
  </si>
  <si>
    <t>04 08</t>
  </si>
  <si>
    <t>10 4 03 90019</t>
  </si>
  <si>
    <t>04 09</t>
  </si>
  <si>
    <t>10 4 03 00590</t>
  </si>
  <si>
    <t xml:space="preserve"> </t>
  </si>
  <si>
    <t>Наименование показателя/задачи</t>
  </si>
  <si>
    <t>Уровень показателя</t>
  </si>
  <si>
    <t xml:space="preserve">Информационная система </t>
  </si>
  <si>
    <t>Признак "Участие муниципальных образований"</t>
  </si>
  <si>
    <t>Нет</t>
  </si>
  <si>
    <t>Значения мероприятия (результата), параметра характеристики мероприятия (результата) по годам</t>
  </si>
  <si>
    <t>Наименование мероприятия (результата)/источник финансового обеспечения</t>
  </si>
  <si>
    <t>Обеспечение деятельности и выполнение функций Министерства транспорта Белгородской области</t>
  </si>
  <si>
    <t>Обеспечение достижений показателей ОГКУ в сфере дорожной деятельности и  пассажирских перевозок</t>
  </si>
  <si>
    <t>2.2.</t>
  </si>
  <si>
    <t>ОГКУ "Организатор пассажирских перевозкк Белгородской области"</t>
  </si>
  <si>
    <t>100,200,800</t>
  </si>
  <si>
    <t>2025 год</t>
  </si>
  <si>
    <t>2026 год</t>
  </si>
  <si>
    <t>2027 год</t>
  </si>
  <si>
    <t>2028 год</t>
  </si>
  <si>
    <t>2030 год</t>
  </si>
  <si>
    <t>2029 год</t>
  </si>
  <si>
    <t>Ответственный исполнитель</t>
  </si>
  <si>
    <t>Департамент строительства и архитектуры Старооскольского городского округа Белгородской области                                                                                                                                 Губарев В.И. – заместитель главы администрации городского округа по строительству</t>
  </si>
  <si>
    <t>2. Перечень мероприятий (результатов) комплекса процессных мероприятий 4</t>
  </si>
  <si>
    <t>Ресурсное обеспечение МКУ "УКС" для создания эффективной системы выполнения мероприятий муниципальной программы "Содержание дорожного хозяйства, организация транспортного обслуживания населения Старооскольского городского округа"</t>
  </si>
  <si>
    <t>Обеспечение функций МКУ "УКС"</t>
  </si>
  <si>
    <t>%</t>
  </si>
  <si>
    <t>3. Финансовое обеспечение комплекса процессных мероприятий 4</t>
  </si>
  <si>
    <t>Бюджет (всего), из них:</t>
  </si>
  <si>
    <t>Местный бюджет</t>
  </si>
  <si>
    <t>Федеральный бюджет</t>
  </si>
  <si>
    <t>Заместитель главы администрации городского округа по строительству</t>
  </si>
  <si>
    <t>В.И. Губарев</t>
  </si>
  <si>
    <t>04 12</t>
  </si>
  <si>
    <t>Комплекс процессных мероприятий «Обеспечение реализации муниципальной программы «Содержание дорожного хозяйства, организация транспортного обслуживания населения Старооскольского городского округа»</t>
  </si>
  <si>
    <t xml:space="preserve">VⅡI. Паспорт комплекса процессных мероприятий «Обеспечение реализации муниципальной программы «Содержание дорожного хозяйства, организация транспортного обслуживания населения Старооскольского городского округа» (далее – комплекс процессных мероприятий 4) </t>
  </si>
  <si>
    <t>13 4 04 22180</t>
  </si>
  <si>
    <t>Связь муниципальной программой</t>
  </si>
  <si>
    <t xml:space="preserve">Муниципальная программа  «Содержание дорожного хозяйства, организация транспортного обслуживания населения Старооскольского городского округа»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</si>
</sst>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3" fillId="0" borderId="0"/>
  </cellStyleXfs>
  <cellXfs count="124">
    <xf numFmtId="0" fontId="0" fillId="0" borderId="0" xfId="0"/>
    <xf numFmtId="0" fontId="4" fillId="0" borderId="0" xfId="0" applyFont="1"/>
    <xf numFmtId="0" fontId="6" fillId="0" borderId="0" xfId="1" applyFont="1" applyAlignment="1">
      <alignment vertical="top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/>
    <xf numFmtId="0" fontId="6" fillId="0" borderId="0" xfId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/>
    <xf numFmtId="0" fontId="8" fillId="0" borderId="0" xfId="0" applyFont="1" applyAlignment="1">
      <alignment horizontal="left" vertical="center" indent="5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7" fillId="0" borderId="0" xfId="0" applyFont="1" applyAlignment="1"/>
    <xf numFmtId="0" fontId="4" fillId="0" borderId="0" xfId="0" applyFont="1" applyAlignment="1"/>
    <xf numFmtId="0" fontId="11" fillId="0" borderId="0" xfId="1" applyFont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0" xfId="0" applyFont="1" applyBorder="1"/>
    <xf numFmtId="0" fontId="12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/>
    <xf numFmtId="0" fontId="3" fillId="0" borderId="2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164" fontId="11" fillId="4" borderId="3" xfId="0" applyNumberFormat="1" applyFont="1" applyFill="1" applyBorder="1" applyAlignment="1">
      <alignment horizontal="center" vertical="center"/>
    </xf>
    <xf numFmtId="4" fontId="7" fillId="0" borderId="0" xfId="0" applyNumberFormat="1" applyFont="1"/>
    <xf numFmtId="0" fontId="4" fillId="0" borderId="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 indent="4"/>
    </xf>
    <xf numFmtId="0" fontId="4" fillId="0" borderId="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2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9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20" xfId="0" applyNumberFormat="1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2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E17"/>
  <sheetViews>
    <sheetView view="pageBreakPreview" zoomScale="80" zoomScaleNormal="84" zoomScaleSheetLayoutView="80" workbookViewId="0">
      <selection activeCell="C5" sqref="C5"/>
    </sheetView>
  </sheetViews>
  <sheetFormatPr defaultColWidth="9.109375" defaultRowHeight="15.6"/>
  <cols>
    <col min="1" max="1" width="63.109375" style="6" customWidth="1"/>
    <col min="2" max="2" width="71.88671875" style="6" customWidth="1"/>
    <col min="3" max="3" width="77" style="6" customWidth="1"/>
    <col min="4" max="16384" width="9.109375" style="6"/>
  </cols>
  <sheetData>
    <row r="1" spans="1:5" ht="25.5" customHeight="1">
      <c r="A1" s="5" t="str">
        <f>HYPERLINK("#Оглавление!A1","Назад в оглавление")</f>
        <v>Назад в оглавление</v>
      </c>
    </row>
    <row r="2" spans="1:5" ht="66" customHeight="1">
      <c r="A2" s="77" t="s">
        <v>80</v>
      </c>
      <c r="B2" s="77"/>
      <c r="C2" s="3"/>
    </row>
    <row r="3" spans="1:5" ht="43.5" customHeight="1">
      <c r="A3" s="78" t="s">
        <v>2</v>
      </c>
      <c r="B3" s="78"/>
      <c r="C3" s="3"/>
    </row>
    <row r="4" spans="1:5" ht="72.75" customHeight="1">
      <c r="A4" s="28" t="s">
        <v>66</v>
      </c>
      <c r="B4" s="27" t="s">
        <v>67</v>
      </c>
      <c r="C4" s="14"/>
    </row>
    <row r="5" spans="1:5" ht="51" customHeight="1">
      <c r="A5" s="28" t="s">
        <v>82</v>
      </c>
      <c r="B5" s="27" t="s">
        <v>83</v>
      </c>
      <c r="C5" s="32"/>
    </row>
    <row r="6" spans="1:5">
      <c r="C6" s="32"/>
    </row>
    <row r="10" spans="1:5">
      <c r="A10" s="9"/>
    </row>
    <row r="15" spans="1:5">
      <c r="E15" s="6" t="s">
        <v>47</v>
      </c>
    </row>
    <row r="17" spans="3:3">
      <c r="C17" s="6" t="s">
        <v>27</v>
      </c>
    </row>
  </sheetData>
  <mergeCells count="2">
    <mergeCell ref="A2:B2"/>
    <mergeCell ref="A3:B3"/>
  </mergeCells>
  <printOptions horizontalCentered="1"/>
  <pageMargins left="0.59055118110236227" right="0.59055118110236227" top="1.1811023622047245" bottom="0.59055118110236227" header="0.31496062992125984" footer="0.31496062992125984"/>
  <pageSetup paperSize="9" scale="90" firstPageNumber="62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N9"/>
  <sheetViews>
    <sheetView view="pageBreakPreview" zoomScale="80" zoomScaleSheetLayoutView="80" workbookViewId="0">
      <selection activeCell="D15" sqref="D15"/>
    </sheetView>
  </sheetViews>
  <sheetFormatPr defaultColWidth="9.109375" defaultRowHeight="13.8"/>
  <cols>
    <col min="1" max="1" width="6.33203125" style="15" customWidth="1"/>
    <col min="2" max="2" width="35.44140625" style="8" customWidth="1"/>
    <col min="3" max="3" width="16.6640625" style="8" customWidth="1"/>
    <col min="4" max="4" width="12.109375" style="8" customWidth="1"/>
    <col min="5" max="5" width="10.6640625" style="8" customWidth="1"/>
    <col min="6" max="16384" width="9.109375" style="8"/>
  </cols>
  <sheetData>
    <row r="1" spans="1:14" s="1" customFormat="1" ht="15.6">
      <c r="A1" s="2" t="str">
        <f>HYPERLINK("#Оглавление!A1","Назад в оглавление")</f>
        <v>Назад в оглавление</v>
      </c>
      <c r="B1" s="11"/>
    </row>
    <row r="2" spans="1:14" ht="23.25" customHeight="1">
      <c r="A2" s="77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4" ht="29.25" customHeight="1">
      <c r="A3" s="80" t="s">
        <v>68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</row>
    <row r="4" spans="1:14" ht="30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37.5" customHeight="1">
      <c r="A5" s="82" t="s">
        <v>0</v>
      </c>
      <c r="B5" s="82" t="s">
        <v>20</v>
      </c>
      <c r="C5" s="82" t="s">
        <v>19</v>
      </c>
      <c r="D5" s="82" t="s">
        <v>5</v>
      </c>
      <c r="E5" s="82" t="s">
        <v>6</v>
      </c>
      <c r="F5" s="82"/>
      <c r="G5" s="82" t="s">
        <v>53</v>
      </c>
      <c r="H5" s="82"/>
      <c r="I5" s="82"/>
      <c r="J5" s="82"/>
      <c r="K5" s="82"/>
      <c r="L5" s="82"/>
      <c r="M5" s="82"/>
    </row>
    <row r="6" spans="1:14" ht="48" customHeight="1">
      <c r="A6" s="82"/>
      <c r="B6" s="82"/>
      <c r="C6" s="82"/>
      <c r="D6" s="82"/>
      <c r="E6" s="71" t="s">
        <v>7</v>
      </c>
      <c r="F6" s="71" t="s">
        <v>8</v>
      </c>
      <c r="G6" s="71">
        <v>2024</v>
      </c>
      <c r="H6" s="71">
        <v>2025</v>
      </c>
      <c r="I6" s="71">
        <v>2026</v>
      </c>
      <c r="J6" s="71">
        <v>2027</v>
      </c>
      <c r="K6" s="71">
        <v>2028</v>
      </c>
      <c r="L6" s="71">
        <v>2029</v>
      </c>
      <c r="M6" s="71">
        <v>2030</v>
      </c>
      <c r="N6" s="34"/>
    </row>
    <row r="7" spans="1:14" ht="24" customHeight="1">
      <c r="A7" s="72">
        <v>1</v>
      </c>
      <c r="B7" s="71">
        <v>2</v>
      </c>
      <c r="C7" s="71">
        <v>3</v>
      </c>
      <c r="D7" s="71">
        <v>4</v>
      </c>
      <c r="E7" s="71">
        <v>5</v>
      </c>
      <c r="F7" s="71">
        <v>6</v>
      </c>
      <c r="G7" s="71">
        <v>7</v>
      </c>
      <c r="H7" s="71">
        <v>8</v>
      </c>
      <c r="I7" s="71">
        <v>9</v>
      </c>
      <c r="J7" s="71">
        <v>10</v>
      </c>
      <c r="K7" s="71">
        <v>11</v>
      </c>
      <c r="L7" s="71">
        <v>12</v>
      </c>
      <c r="M7" s="71">
        <v>13</v>
      </c>
      <c r="N7" s="34"/>
    </row>
    <row r="8" spans="1:14" ht="34.5" customHeight="1">
      <c r="A8" s="72" t="s">
        <v>1</v>
      </c>
      <c r="B8" s="79" t="s">
        <v>69</v>
      </c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34"/>
    </row>
    <row r="9" spans="1:14" ht="66.75" customHeight="1">
      <c r="A9" s="18" t="s">
        <v>10</v>
      </c>
      <c r="B9" s="76" t="s">
        <v>70</v>
      </c>
      <c r="C9" s="50" t="s">
        <v>21</v>
      </c>
      <c r="D9" s="44" t="s">
        <v>71</v>
      </c>
      <c r="E9" s="50">
        <v>95</v>
      </c>
      <c r="F9" s="52">
        <v>2023</v>
      </c>
      <c r="G9" s="70">
        <v>95</v>
      </c>
      <c r="H9" s="75">
        <v>95</v>
      </c>
      <c r="I9" s="75">
        <v>95</v>
      </c>
      <c r="J9" s="75">
        <v>95</v>
      </c>
      <c r="K9" s="75">
        <v>95</v>
      </c>
      <c r="L9" s="75">
        <v>95</v>
      </c>
      <c r="M9" s="75">
        <v>95</v>
      </c>
      <c r="N9" s="34"/>
    </row>
  </sheetData>
  <mergeCells count="9">
    <mergeCell ref="B8:M8"/>
    <mergeCell ref="A3:M3"/>
    <mergeCell ref="A2:M2"/>
    <mergeCell ref="G5:M5"/>
    <mergeCell ref="A5:A6"/>
    <mergeCell ref="E5:F5"/>
    <mergeCell ref="B5:B6"/>
    <mergeCell ref="C5:C6"/>
    <mergeCell ref="D5:D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87" firstPageNumber="63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W52"/>
  <sheetViews>
    <sheetView tabSelected="1" view="pageBreakPreview" topLeftCell="A36" zoomScale="80" zoomScaleNormal="90" zoomScaleSheetLayoutView="80" workbookViewId="0">
      <selection activeCell="I45" sqref="I45"/>
    </sheetView>
  </sheetViews>
  <sheetFormatPr defaultColWidth="9.109375" defaultRowHeight="13.8"/>
  <cols>
    <col min="1" max="1" width="8.5546875" style="8" customWidth="1"/>
    <col min="2" max="2" width="39.6640625" style="8" hidden="1" customWidth="1"/>
    <col min="3" max="3" width="56.88671875" style="8" customWidth="1"/>
    <col min="4" max="4" width="5.44140625" style="8" customWidth="1"/>
    <col min="5" max="5" width="7" style="8" customWidth="1"/>
    <col min="6" max="6" width="15.109375" style="8" customWidth="1"/>
    <col min="7" max="7" width="8.44140625" style="8" customWidth="1"/>
    <col min="8" max="8" width="10.109375" style="8" customWidth="1"/>
    <col min="9" max="9" width="11" style="8" customWidth="1"/>
    <col min="10" max="10" width="10.44140625" style="8" customWidth="1"/>
    <col min="11" max="11" width="10.5546875" style="8" customWidth="1"/>
    <col min="12" max="12" width="10.33203125" style="8" customWidth="1"/>
    <col min="13" max="13" width="10.6640625" style="8" customWidth="1"/>
    <col min="14" max="14" width="12.33203125" style="8" customWidth="1"/>
    <col min="15" max="15" width="12.44140625" style="8" bestFit="1" customWidth="1"/>
    <col min="16" max="16384" width="9.109375" style="8"/>
  </cols>
  <sheetData>
    <row r="1" spans="1:23" s="1" customFormat="1" ht="15.6">
      <c r="A1" s="2" t="str">
        <f>HYPERLINK("#Оглавление!A1","Назад в оглавление")</f>
        <v>Назад в оглавление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23" ht="18" customHeigh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12"/>
      <c r="P2" s="12"/>
      <c r="Q2" s="12"/>
      <c r="R2" s="12"/>
    </row>
    <row r="3" spans="1:23" ht="24.75" customHeight="1">
      <c r="A3" s="109" t="s">
        <v>72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3"/>
      <c r="P3" s="13"/>
      <c r="Q3" s="13"/>
      <c r="R3" s="13"/>
    </row>
    <row r="4" spans="1:23" ht="23.25" hidden="1" customHeight="1">
      <c r="A4" s="4"/>
      <c r="B4" s="22"/>
      <c r="C4" s="47"/>
      <c r="D4" s="47"/>
      <c r="E4" s="47"/>
      <c r="F4" s="47"/>
      <c r="G4" s="47"/>
      <c r="H4" s="22"/>
      <c r="I4" s="22"/>
      <c r="J4" s="22"/>
      <c r="K4" s="22"/>
      <c r="L4" s="22"/>
      <c r="M4" s="22"/>
      <c r="N4" s="23" t="s">
        <v>22</v>
      </c>
    </row>
    <row r="5" spans="1:23" ht="24" hidden="1" customHeight="1">
      <c r="A5" s="97" t="s">
        <v>0</v>
      </c>
      <c r="B5" s="97" t="s">
        <v>20</v>
      </c>
      <c r="C5" s="97" t="s">
        <v>3</v>
      </c>
      <c r="D5" s="110" t="s">
        <v>41</v>
      </c>
      <c r="E5" s="111"/>
      <c r="F5" s="111"/>
      <c r="G5" s="112"/>
      <c r="H5" s="97"/>
      <c r="I5" s="97"/>
      <c r="J5" s="97"/>
      <c r="K5" s="97"/>
      <c r="L5" s="97"/>
      <c r="M5" s="97"/>
      <c r="N5" s="97"/>
    </row>
    <row r="6" spans="1:23" ht="31.5" hidden="1" customHeight="1">
      <c r="A6" s="97"/>
      <c r="B6" s="97"/>
      <c r="C6" s="97"/>
      <c r="D6" s="113" t="s">
        <v>42</v>
      </c>
      <c r="E6" s="114"/>
      <c r="F6" s="114"/>
      <c r="G6" s="115"/>
      <c r="H6" s="54">
        <v>2025</v>
      </c>
      <c r="I6" s="54">
        <v>2026</v>
      </c>
      <c r="J6" s="54">
        <v>2027</v>
      </c>
      <c r="K6" s="54">
        <v>2028</v>
      </c>
      <c r="L6" s="54">
        <v>2029</v>
      </c>
      <c r="M6" s="54">
        <v>2030</v>
      </c>
      <c r="N6" s="54" t="s">
        <v>12</v>
      </c>
    </row>
    <row r="7" spans="1:23" ht="22.5" hidden="1" customHeight="1">
      <c r="A7" s="54">
        <v>1</v>
      </c>
      <c r="B7" s="54">
        <v>2</v>
      </c>
      <c r="C7" s="54">
        <v>3</v>
      </c>
      <c r="D7" s="54">
        <v>4</v>
      </c>
      <c r="E7" s="54">
        <v>5</v>
      </c>
      <c r="F7" s="54">
        <v>6</v>
      </c>
      <c r="G7" s="54">
        <v>7</v>
      </c>
      <c r="H7" s="54">
        <v>9</v>
      </c>
      <c r="I7" s="54">
        <v>10</v>
      </c>
      <c r="J7" s="54">
        <v>11</v>
      </c>
      <c r="K7" s="54">
        <v>12</v>
      </c>
      <c r="L7" s="54">
        <v>13</v>
      </c>
      <c r="M7" s="54">
        <v>14</v>
      </c>
      <c r="N7" s="54">
        <v>15</v>
      </c>
    </row>
    <row r="8" spans="1:23" ht="38.25" hidden="1" customHeight="1">
      <c r="A8" s="89" t="s">
        <v>1</v>
      </c>
      <c r="B8" s="116" t="s">
        <v>31</v>
      </c>
      <c r="C8" s="31" t="s">
        <v>23</v>
      </c>
      <c r="D8" s="31"/>
      <c r="E8" s="31"/>
      <c r="F8" s="31"/>
      <c r="G8" s="31"/>
      <c r="H8" s="38">
        <f t="shared" ref="H8:M8" si="0">H11+H14+H17</f>
        <v>224790.1</v>
      </c>
      <c r="I8" s="38">
        <f t="shared" si="0"/>
        <v>232419.74400000001</v>
      </c>
      <c r="J8" s="38">
        <f t="shared" si="0"/>
        <v>241716.53376000002</v>
      </c>
      <c r="K8" s="38">
        <f t="shared" si="0"/>
        <v>251385.1951104</v>
      </c>
      <c r="L8" s="38">
        <f t="shared" si="0"/>
        <v>261440.60291481603</v>
      </c>
      <c r="M8" s="38">
        <f t="shared" si="0"/>
        <v>271898.22703140869</v>
      </c>
      <c r="N8" s="38">
        <f>SUM(H8:M8)</f>
        <v>1483650.4028166248</v>
      </c>
    </row>
    <row r="9" spans="1:23" ht="22.5" hidden="1" customHeight="1">
      <c r="A9" s="90"/>
      <c r="B9" s="116"/>
      <c r="C9" s="31" t="s">
        <v>24</v>
      </c>
      <c r="D9" s="31"/>
      <c r="E9" s="31"/>
      <c r="F9" s="31"/>
      <c r="G9" s="31"/>
      <c r="H9" s="54"/>
      <c r="I9" s="54"/>
      <c r="J9" s="54"/>
      <c r="K9" s="54"/>
      <c r="L9" s="54"/>
      <c r="M9" s="54"/>
      <c r="N9" s="54"/>
    </row>
    <row r="10" spans="1:23" ht="32.25" hidden="1" customHeight="1">
      <c r="A10" s="91"/>
      <c r="B10" s="116"/>
      <c r="C10" s="31" t="s">
        <v>26</v>
      </c>
      <c r="D10" s="31"/>
      <c r="E10" s="31"/>
      <c r="F10" s="31"/>
      <c r="G10" s="31"/>
      <c r="H10" s="38">
        <f t="shared" ref="H10:M10" si="1">H13+H16+H19</f>
        <v>224790.1</v>
      </c>
      <c r="I10" s="38">
        <f t="shared" si="1"/>
        <v>232419.74400000001</v>
      </c>
      <c r="J10" s="38">
        <f t="shared" si="1"/>
        <v>241716.53376000002</v>
      </c>
      <c r="K10" s="38">
        <f t="shared" si="1"/>
        <v>251385.1951104</v>
      </c>
      <c r="L10" s="38">
        <f t="shared" si="1"/>
        <v>261440.60291481603</v>
      </c>
      <c r="M10" s="38">
        <f t="shared" si="1"/>
        <v>271898.22703140869</v>
      </c>
      <c r="N10" s="38">
        <f>SUM(H10:M10)</f>
        <v>1483650.4028166248</v>
      </c>
    </row>
    <row r="11" spans="1:23" ht="29.25" hidden="1" customHeight="1">
      <c r="A11" s="97" t="s">
        <v>10</v>
      </c>
      <c r="B11" s="116" t="s">
        <v>38</v>
      </c>
      <c r="C11" s="31" t="s">
        <v>23</v>
      </c>
      <c r="D11" s="31"/>
      <c r="E11" s="31"/>
      <c r="F11" s="31"/>
      <c r="G11" s="31"/>
      <c r="H11" s="40">
        <f>H13</f>
        <v>36584</v>
      </c>
      <c r="I11" s="38">
        <f t="shared" ref="I11:M11" si="2">I13</f>
        <v>37919</v>
      </c>
      <c r="J11" s="38">
        <f t="shared" si="2"/>
        <v>39435.760000000002</v>
      </c>
      <c r="K11" s="38">
        <f t="shared" si="2"/>
        <v>41013.190400000007</v>
      </c>
      <c r="L11" s="38">
        <f t="shared" si="2"/>
        <v>42653.718016000006</v>
      </c>
      <c r="M11" s="38">
        <f t="shared" si="2"/>
        <v>44359.866736640011</v>
      </c>
      <c r="N11" s="38">
        <f>SUM(H11:M11)</f>
        <v>241965.53515264005</v>
      </c>
    </row>
    <row r="12" spans="1:23" ht="25.5" hidden="1" customHeight="1">
      <c r="A12" s="97"/>
      <c r="B12" s="116"/>
      <c r="C12" s="31" t="s">
        <v>24</v>
      </c>
      <c r="D12" s="31"/>
      <c r="E12" s="31"/>
      <c r="F12" s="31"/>
      <c r="G12" s="31"/>
      <c r="H12" s="41"/>
      <c r="I12" s="54"/>
      <c r="J12" s="54"/>
      <c r="K12" s="54"/>
      <c r="L12" s="54"/>
      <c r="M12" s="54"/>
      <c r="N12" s="54"/>
    </row>
    <row r="13" spans="1:23" ht="32.25" hidden="1" customHeight="1">
      <c r="A13" s="97"/>
      <c r="B13" s="116"/>
      <c r="C13" s="31" t="s">
        <v>26</v>
      </c>
      <c r="D13" s="45">
        <v>828</v>
      </c>
      <c r="E13" s="46" t="s">
        <v>43</v>
      </c>
      <c r="F13" s="45" t="s">
        <v>44</v>
      </c>
      <c r="G13" s="31"/>
      <c r="H13" s="56">
        <v>36584</v>
      </c>
      <c r="I13" s="56">
        <v>37919</v>
      </c>
      <c r="J13" s="42">
        <f>I13*1.04</f>
        <v>39435.760000000002</v>
      </c>
      <c r="K13" s="42">
        <f>J13*1.04</f>
        <v>41013.190400000007</v>
      </c>
      <c r="L13" s="42">
        <f>K13*1.04</f>
        <v>42653.718016000006</v>
      </c>
      <c r="M13" s="42">
        <f>L13*1.04</f>
        <v>44359.866736640011</v>
      </c>
      <c r="N13" s="38">
        <f>SUM(H13:M13)</f>
        <v>241965.53515264005</v>
      </c>
    </row>
    <row r="14" spans="1:23" ht="43.5" hidden="1" customHeight="1">
      <c r="A14" s="97" t="s">
        <v>11</v>
      </c>
      <c r="B14" s="102" t="s">
        <v>39</v>
      </c>
      <c r="C14" s="31" t="s">
        <v>23</v>
      </c>
      <c r="D14" s="31"/>
      <c r="E14" s="31"/>
      <c r="F14" s="31"/>
      <c r="G14" s="31"/>
      <c r="H14" s="40">
        <f>H16</f>
        <v>150715</v>
      </c>
      <c r="I14" s="38">
        <f t="shared" ref="I14:M14" si="3">I16</f>
        <v>155510</v>
      </c>
      <c r="J14" s="38">
        <f t="shared" si="3"/>
        <v>161730.4</v>
      </c>
      <c r="K14" s="38">
        <f t="shared" si="3"/>
        <v>168199.61600000001</v>
      </c>
      <c r="L14" s="38">
        <f t="shared" si="3"/>
        <v>174927.60064000002</v>
      </c>
      <c r="M14" s="38">
        <f t="shared" si="3"/>
        <v>181924.70466560003</v>
      </c>
      <c r="N14" s="38">
        <f>SUM(H14:M14)</f>
        <v>993007.32130560023</v>
      </c>
      <c r="O14" s="25"/>
      <c r="P14" s="25"/>
      <c r="Q14" s="25"/>
      <c r="R14" s="25"/>
      <c r="S14" s="25"/>
      <c r="T14" s="25"/>
      <c r="U14" s="25"/>
      <c r="V14" s="34"/>
      <c r="W14" s="34"/>
    </row>
    <row r="15" spans="1:23" ht="28.5" hidden="1" customHeight="1">
      <c r="A15" s="97"/>
      <c r="B15" s="102"/>
      <c r="C15" s="31" t="s">
        <v>24</v>
      </c>
      <c r="D15" s="31"/>
      <c r="E15" s="31"/>
      <c r="F15" s="31"/>
      <c r="G15" s="31"/>
      <c r="H15" s="41"/>
      <c r="I15" s="54"/>
      <c r="J15" s="54"/>
      <c r="K15" s="54"/>
      <c r="L15" s="54"/>
      <c r="M15" s="54"/>
      <c r="N15" s="54"/>
      <c r="O15" s="34"/>
      <c r="P15" s="34"/>
      <c r="Q15" s="34"/>
      <c r="R15" s="34"/>
      <c r="S15" s="34"/>
      <c r="T15" s="34"/>
      <c r="U15" s="34"/>
      <c r="V15" s="34"/>
      <c r="W15" s="34"/>
    </row>
    <row r="16" spans="1:23" ht="38.25" hidden="1" customHeight="1">
      <c r="A16" s="97"/>
      <c r="B16" s="102"/>
      <c r="C16" s="31" t="s">
        <v>26</v>
      </c>
      <c r="D16" s="45">
        <v>828</v>
      </c>
      <c r="E16" s="46" t="s">
        <v>45</v>
      </c>
      <c r="F16" s="45" t="s">
        <v>46</v>
      </c>
      <c r="G16" s="31"/>
      <c r="H16" s="56">
        <v>150715</v>
      </c>
      <c r="I16" s="56">
        <v>155510</v>
      </c>
      <c r="J16" s="42">
        <f>I16*1.04</f>
        <v>161730.4</v>
      </c>
      <c r="K16" s="42">
        <f>J16*1.04</f>
        <v>168199.61600000001</v>
      </c>
      <c r="L16" s="42">
        <f>K16*1.04</f>
        <v>174927.60064000002</v>
      </c>
      <c r="M16" s="42">
        <f>L16*1.04</f>
        <v>181924.70466560003</v>
      </c>
      <c r="N16" s="38">
        <f>SUM(H16:M16)</f>
        <v>993007.32130560023</v>
      </c>
      <c r="O16" s="34"/>
      <c r="P16" s="34"/>
      <c r="Q16" s="34"/>
      <c r="R16" s="34"/>
      <c r="S16" s="34"/>
      <c r="T16" s="34"/>
      <c r="U16" s="34"/>
      <c r="V16" s="34"/>
      <c r="W16" s="34"/>
    </row>
    <row r="17" spans="1:15" ht="37.5" hidden="1" customHeight="1">
      <c r="A17" s="97" t="s">
        <v>13</v>
      </c>
      <c r="B17" s="102" t="s">
        <v>40</v>
      </c>
      <c r="C17" s="31" t="s">
        <v>23</v>
      </c>
      <c r="D17" s="31"/>
      <c r="E17" s="31"/>
      <c r="F17" s="31"/>
      <c r="G17" s="31"/>
      <c r="H17" s="40">
        <f>H19</f>
        <v>37491.1</v>
      </c>
      <c r="I17" s="38">
        <f t="shared" ref="I17:M17" si="4">I19</f>
        <v>38990.743999999999</v>
      </c>
      <c r="J17" s="38">
        <f t="shared" si="4"/>
        <v>40550.373760000002</v>
      </c>
      <c r="K17" s="38">
        <f t="shared" si="4"/>
        <v>42172.388710400002</v>
      </c>
      <c r="L17" s="38">
        <f t="shared" si="4"/>
        <v>43859.284258816006</v>
      </c>
      <c r="M17" s="38">
        <f t="shared" si="4"/>
        <v>45613.65562916865</v>
      </c>
      <c r="N17" s="38">
        <f>SUM(H17:M17)</f>
        <v>248677.54635838466</v>
      </c>
    </row>
    <row r="18" spans="1:15" ht="28.5" hidden="1" customHeight="1">
      <c r="A18" s="97"/>
      <c r="B18" s="102"/>
      <c r="C18" s="31" t="s">
        <v>24</v>
      </c>
      <c r="D18" s="31"/>
      <c r="E18" s="31"/>
      <c r="F18" s="31"/>
      <c r="G18" s="31"/>
      <c r="H18" s="41"/>
      <c r="I18" s="54"/>
      <c r="J18" s="54"/>
      <c r="K18" s="54"/>
      <c r="L18" s="54"/>
      <c r="M18" s="54"/>
      <c r="N18" s="54"/>
    </row>
    <row r="19" spans="1:15" ht="31.5" hidden="1" customHeight="1">
      <c r="A19" s="97"/>
      <c r="B19" s="102"/>
      <c r="C19" s="31" t="s">
        <v>26</v>
      </c>
      <c r="D19" s="45">
        <v>828</v>
      </c>
      <c r="E19" s="46" t="s">
        <v>43</v>
      </c>
      <c r="F19" s="45" t="s">
        <v>46</v>
      </c>
      <c r="G19" s="31"/>
      <c r="H19" s="42">
        <v>37491.1</v>
      </c>
      <c r="I19" s="42">
        <v>38990.743999999999</v>
      </c>
      <c r="J19" s="42">
        <v>40550.373760000002</v>
      </c>
      <c r="K19" s="42">
        <v>42172.388710400002</v>
      </c>
      <c r="L19" s="42">
        <v>43859.284258816006</v>
      </c>
      <c r="M19" s="42">
        <v>45613.65562916865</v>
      </c>
      <c r="N19" s="38">
        <f>SUM(H19:M19)</f>
        <v>248677.54635838466</v>
      </c>
    </row>
    <row r="20" spans="1:15" s="34" customFormat="1" ht="28.5" hidden="1" customHeight="1">
      <c r="A20" s="24"/>
      <c r="B20" s="101"/>
      <c r="C20" s="24"/>
      <c r="D20" s="24"/>
      <c r="E20" s="24"/>
      <c r="F20" s="24"/>
      <c r="G20" s="24"/>
      <c r="H20" s="21"/>
      <c r="I20" s="21"/>
      <c r="J20" s="21"/>
      <c r="K20" s="21"/>
      <c r="L20" s="21"/>
      <c r="M20" s="21"/>
      <c r="N20" s="21"/>
    </row>
    <row r="21" spans="1:15" s="34" customFormat="1" ht="28.5" hidden="1" customHeight="1">
      <c r="A21" s="24"/>
      <c r="B21" s="101"/>
      <c r="C21" s="24"/>
      <c r="D21" s="24"/>
      <c r="E21" s="24"/>
      <c r="F21" s="24"/>
      <c r="G21" s="24"/>
      <c r="H21" s="21"/>
      <c r="I21" s="21"/>
      <c r="J21" s="21"/>
      <c r="K21" s="21"/>
      <c r="L21" s="21"/>
      <c r="M21" s="21"/>
      <c r="N21" s="21"/>
    </row>
    <row r="22" spans="1:15" s="34" customFormat="1" ht="28.5" hidden="1" customHeight="1">
      <c r="A22" s="24"/>
      <c r="B22" s="101"/>
      <c r="C22" s="24"/>
      <c r="D22" s="24"/>
      <c r="E22" s="24"/>
      <c r="F22" s="24"/>
      <c r="G22" s="24"/>
      <c r="H22" s="21"/>
      <c r="I22" s="21"/>
      <c r="J22" s="21"/>
      <c r="K22" s="21"/>
      <c r="L22" s="21"/>
      <c r="M22" s="21"/>
      <c r="N22" s="21"/>
    </row>
    <row r="23" spans="1:15" s="34" customFormat="1" ht="28.5" hidden="1" customHeight="1">
      <c r="A23" s="24"/>
      <c r="B23" s="101"/>
      <c r="C23" s="24"/>
      <c r="D23" s="24"/>
      <c r="E23" s="24"/>
      <c r="F23" s="24"/>
      <c r="G23" s="24"/>
      <c r="H23" s="21"/>
      <c r="I23" s="21"/>
      <c r="J23" s="21"/>
      <c r="K23" s="21"/>
      <c r="L23" s="21"/>
      <c r="M23" s="21"/>
      <c r="N23" s="21"/>
    </row>
    <row r="24" spans="1:15" s="34" customFormat="1" ht="28.5" hidden="1" customHeight="1">
      <c r="A24" s="24"/>
      <c r="B24" s="101"/>
      <c r="C24" s="24"/>
      <c r="D24" s="24"/>
      <c r="E24" s="24"/>
      <c r="F24" s="24"/>
      <c r="G24" s="24"/>
      <c r="H24" s="21"/>
      <c r="I24" s="21"/>
      <c r="J24" s="21"/>
      <c r="K24" s="21"/>
      <c r="L24" s="21"/>
      <c r="M24" s="21"/>
      <c r="N24" s="21"/>
    </row>
    <row r="25" spans="1:15" s="34" customFormat="1" ht="28.5" hidden="1" customHeight="1">
      <c r="A25" s="24"/>
      <c r="B25" s="101"/>
      <c r="C25" s="24"/>
      <c r="D25" s="24"/>
      <c r="E25" s="24"/>
      <c r="F25" s="24"/>
      <c r="G25" s="24"/>
      <c r="H25" s="21"/>
      <c r="I25" s="21"/>
      <c r="J25" s="21"/>
      <c r="K25" s="21"/>
      <c r="L25" s="21"/>
      <c r="M25" s="21"/>
      <c r="N25" s="21"/>
    </row>
    <row r="26" spans="1:15" ht="27.75" hidden="1" customHeight="1">
      <c r="A26" s="24"/>
      <c r="B26" s="35"/>
      <c r="C26" s="24"/>
      <c r="D26" s="24"/>
      <c r="E26" s="24"/>
      <c r="F26" s="24"/>
      <c r="G26" s="24"/>
      <c r="H26" s="21"/>
      <c r="I26" s="21"/>
      <c r="J26" s="21"/>
      <c r="K26" s="21"/>
      <c r="L26" s="21"/>
      <c r="M26" s="21"/>
      <c r="N26" s="21"/>
    </row>
    <row r="27" spans="1:15" ht="23.25" customHeight="1" thickBot="1">
      <c r="A27" s="1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</row>
    <row r="28" spans="1:15" ht="43.5" customHeight="1">
      <c r="A28" s="117" t="s">
        <v>0</v>
      </c>
      <c r="B28" s="95" t="s">
        <v>20</v>
      </c>
      <c r="C28" s="95" t="s">
        <v>54</v>
      </c>
      <c r="D28" s="98" t="s">
        <v>41</v>
      </c>
      <c r="E28" s="99"/>
      <c r="F28" s="99"/>
      <c r="G28" s="100"/>
      <c r="H28" s="95"/>
      <c r="I28" s="95"/>
      <c r="J28" s="95"/>
      <c r="K28" s="95"/>
      <c r="L28" s="95"/>
      <c r="M28" s="95"/>
      <c r="N28" s="96"/>
    </row>
    <row r="29" spans="1:15" ht="28.5" customHeight="1">
      <c r="A29" s="118"/>
      <c r="B29" s="103"/>
      <c r="C29" s="103"/>
      <c r="D29" s="106" t="s">
        <v>42</v>
      </c>
      <c r="E29" s="107"/>
      <c r="F29" s="107"/>
      <c r="G29" s="108"/>
      <c r="H29" s="73" t="s">
        <v>60</v>
      </c>
      <c r="I29" s="73" t="s">
        <v>61</v>
      </c>
      <c r="J29" s="73" t="s">
        <v>62</v>
      </c>
      <c r="K29" s="73" t="s">
        <v>63</v>
      </c>
      <c r="L29" s="73" t="s">
        <v>65</v>
      </c>
      <c r="M29" s="73" t="s">
        <v>64</v>
      </c>
      <c r="N29" s="74" t="s">
        <v>12</v>
      </c>
    </row>
    <row r="30" spans="1:15" ht="25.5" customHeight="1">
      <c r="A30" s="61">
        <v>1</v>
      </c>
      <c r="B30" s="73">
        <v>2</v>
      </c>
      <c r="C30" s="73">
        <v>2</v>
      </c>
      <c r="D30" s="73">
        <v>3</v>
      </c>
      <c r="E30" s="73">
        <v>4</v>
      </c>
      <c r="F30" s="73">
        <v>5</v>
      </c>
      <c r="G30" s="73">
        <v>6</v>
      </c>
      <c r="H30" s="73">
        <v>8</v>
      </c>
      <c r="I30" s="73">
        <v>9</v>
      </c>
      <c r="J30" s="73">
        <v>10</v>
      </c>
      <c r="K30" s="73">
        <v>11</v>
      </c>
      <c r="L30" s="73">
        <v>12</v>
      </c>
      <c r="M30" s="73">
        <v>13</v>
      </c>
      <c r="N30" s="74">
        <v>14</v>
      </c>
    </row>
    <row r="31" spans="1:15" ht="36" customHeight="1">
      <c r="A31" s="61" t="s">
        <v>1</v>
      </c>
      <c r="B31" s="58"/>
      <c r="C31" s="83" t="s">
        <v>79</v>
      </c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5"/>
    </row>
    <row r="32" spans="1:15" ht="25.5" customHeight="1">
      <c r="A32" s="59"/>
      <c r="B32" s="92" t="s">
        <v>31</v>
      </c>
      <c r="C32" s="53" t="s">
        <v>73</v>
      </c>
      <c r="D32" s="31"/>
      <c r="E32" s="31"/>
      <c r="F32" s="31"/>
      <c r="G32" s="31"/>
      <c r="H32" s="38">
        <f>H38</f>
        <v>55746.7</v>
      </c>
      <c r="I32" s="38">
        <f t="shared" ref="I32:M32" si="5">I38</f>
        <v>53978</v>
      </c>
      <c r="J32" s="38">
        <f t="shared" si="5"/>
        <v>55479</v>
      </c>
      <c r="K32" s="38">
        <f t="shared" si="5"/>
        <v>57698.16</v>
      </c>
      <c r="L32" s="38">
        <f t="shared" si="5"/>
        <v>60006.086400000007</v>
      </c>
      <c r="M32" s="38">
        <f t="shared" si="5"/>
        <v>62406.329856000011</v>
      </c>
      <c r="N32" s="60">
        <f>SUM(H32:M32)</f>
        <v>345314.27625600004</v>
      </c>
      <c r="O32" s="57" t="e">
        <f>N38+#REF!+#REF!</f>
        <v>#REF!</v>
      </c>
    </row>
    <row r="33" spans="1:14" ht="24" customHeight="1">
      <c r="A33" s="59"/>
      <c r="B33" s="93"/>
      <c r="C33" s="63" t="s">
        <v>75</v>
      </c>
      <c r="D33" s="67"/>
      <c r="E33" s="67"/>
      <c r="F33" s="67"/>
      <c r="G33" s="67"/>
      <c r="H33" s="65"/>
      <c r="I33" s="65"/>
      <c r="J33" s="65"/>
      <c r="K33" s="65"/>
      <c r="L33" s="65"/>
      <c r="M33" s="65"/>
      <c r="N33" s="66"/>
    </row>
    <row r="34" spans="1:14" ht="24" customHeight="1">
      <c r="A34" s="59"/>
      <c r="B34" s="93"/>
      <c r="C34" s="63" t="s">
        <v>26</v>
      </c>
      <c r="D34" s="67"/>
      <c r="E34" s="67"/>
      <c r="F34" s="67"/>
      <c r="G34" s="67"/>
      <c r="H34" s="65"/>
      <c r="I34" s="65"/>
      <c r="J34" s="65"/>
      <c r="K34" s="65"/>
      <c r="L34" s="65"/>
      <c r="M34" s="65"/>
      <c r="N34" s="66"/>
    </row>
    <row r="35" spans="1:14" ht="24" customHeight="1">
      <c r="A35" s="59"/>
      <c r="B35" s="93"/>
      <c r="C35" s="63" t="s">
        <v>74</v>
      </c>
      <c r="D35" s="64"/>
      <c r="E35" s="64"/>
      <c r="F35" s="64"/>
      <c r="G35" s="64"/>
      <c r="H35" s="39">
        <v>55746.7</v>
      </c>
      <c r="I35" s="39">
        <v>53978</v>
      </c>
      <c r="J35" s="68">
        <v>55479</v>
      </c>
      <c r="K35" s="68">
        <f>J35*1.04</f>
        <v>57698.16</v>
      </c>
      <c r="L35" s="68">
        <f t="shared" ref="L35:M35" si="6">K35*1.04</f>
        <v>60006.086400000007</v>
      </c>
      <c r="M35" s="68">
        <f t="shared" si="6"/>
        <v>62406.329856000011</v>
      </c>
      <c r="N35" s="69">
        <f>SUM(H35:M35)</f>
        <v>345314.27625600004</v>
      </c>
    </row>
    <row r="36" spans="1:14" ht="24" customHeight="1">
      <c r="A36" s="59"/>
      <c r="B36" s="94"/>
      <c r="C36" s="63" t="s">
        <v>25</v>
      </c>
      <c r="D36" s="67"/>
      <c r="E36" s="67"/>
      <c r="F36" s="67"/>
      <c r="G36" s="67"/>
      <c r="H36" s="65"/>
      <c r="I36" s="65"/>
      <c r="J36" s="65"/>
      <c r="K36" s="65"/>
      <c r="L36" s="65"/>
      <c r="M36" s="65"/>
      <c r="N36" s="66"/>
    </row>
    <row r="37" spans="1:14" ht="27" customHeight="1">
      <c r="A37" s="61" t="s">
        <v>10</v>
      </c>
      <c r="B37" s="55"/>
      <c r="C37" s="86" t="s">
        <v>70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8"/>
    </row>
    <row r="38" spans="1:14" ht="36.75" customHeight="1">
      <c r="A38" s="62"/>
      <c r="B38" s="89" t="s">
        <v>38</v>
      </c>
      <c r="C38" s="63" t="s">
        <v>73</v>
      </c>
      <c r="D38" s="45">
        <v>850</v>
      </c>
      <c r="E38" s="46" t="s">
        <v>78</v>
      </c>
      <c r="F38" s="45" t="s">
        <v>81</v>
      </c>
      <c r="G38" s="65" t="s">
        <v>59</v>
      </c>
      <c r="H38" s="39">
        <v>55746.7</v>
      </c>
      <c r="I38" s="39">
        <v>53978</v>
      </c>
      <c r="J38" s="68">
        <v>55479</v>
      </c>
      <c r="K38" s="68">
        <f>J38*1.04</f>
        <v>57698.16</v>
      </c>
      <c r="L38" s="68">
        <f t="shared" ref="L38:M38" si="7">K38*1.04</f>
        <v>60006.086400000007</v>
      </c>
      <c r="M38" s="68">
        <f t="shared" si="7"/>
        <v>62406.329856000011</v>
      </c>
      <c r="N38" s="69">
        <f>SUM(H38:M38)</f>
        <v>345314.27625600004</v>
      </c>
    </row>
    <row r="39" spans="1:14" ht="26.4" customHeight="1">
      <c r="A39" s="59"/>
      <c r="B39" s="90"/>
      <c r="C39" s="63" t="s">
        <v>75</v>
      </c>
      <c r="D39" s="67"/>
      <c r="E39" s="67"/>
      <c r="F39" s="67"/>
      <c r="G39" s="67"/>
      <c r="H39" s="65"/>
      <c r="I39" s="65"/>
      <c r="J39" s="65"/>
      <c r="K39" s="65"/>
      <c r="L39" s="65"/>
      <c r="M39" s="65"/>
      <c r="N39" s="66"/>
    </row>
    <row r="40" spans="1:14" ht="26.4" customHeight="1">
      <c r="A40" s="59"/>
      <c r="B40" s="90"/>
      <c r="C40" s="63" t="s">
        <v>26</v>
      </c>
      <c r="D40" s="67"/>
      <c r="E40" s="67"/>
      <c r="F40" s="67"/>
      <c r="G40" s="67"/>
      <c r="H40" s="65"/>
      <c r="I40" s="65"/>
      <c r="J40" s="65"/>
      <c r="K40" s="65"/>
      <c r="L40" s="65"/>
      <c r="M40" s="65"/>
      <c r="N40" s="66"/>
    </row>
    <row r="41" spans="1:14" ht="26.4" customHeight="1">
      <c r="A41" s="59"/>
      <c r="B41" s="90"/>
      <c r="C41" s="63" t="s">
        <v>74</v>
      </c>
      <c r="D41" s="64"/>
      <c r="E41" s="64"/>
      <c r="F41" s="64"/>
      <c r="G41" s="64"/>
      <c r="H41" s="39">
        <v>55746.7</v>
      </c>
      <c r="I41" s="39">
        <v>53978</v>
      </c>
      <c r="J41" s="68">
        <v>55479</v>
      </c>
      <c r="K41" s="68">
        <f>J41*1.04</f>
        <v>57698.16</v>
      </c>
      <c r="L41" s="68">
        <f t="shared" ref="L41:M41" si="8">K41*1.04</f>
        <v>60006.086400000007</v>
      </c>
      <c r="M41" s="68">
        <f t="shared" si="8"/>
        <v>62406.329856000011</v>
      </c>
      <c r="N41" s="69">
        <f>SUM(H41:M41)</f>
        <v>345314.27625600004</v>
      </c>
    </row>
    <row r="42" spans="1:14" ht="26.4" customHeight="1">
      <c r="A42" s="59"/>
      <c r="B42" s="91"/>
      <c r="C42" s="63" t="s">
        <v>25</v>
      </c>
      <c r="D42" s="67"/>
      <c r="E42" s="67"/>
      <c r="F42" s="67"/>
      <c r="G42" s="67"/>
      <c r="H42" s="65"/>
      <c r="I42" s="65"/>
      <c r="J42" s="65"/>
      <c r="K42" s="65"/>
      <c r="L42" s="65"/>
      <c r="M42" s="65"/>
      <c r="N42" s="66"/>
    </row>
    <row r="43" spans="1:14" ht="21.75" customHeight="1"/>
    <row r="44" spans="1:14" ht="23.25" customHeight="1"/>
    <row r="45" spans="1:14" ht="44.25" customHeight="1">
      <c r="C45" s="104" t="s">
        <v>76</v>
      </c>
      <c r="D45" s="104"/>
      <c r="E45" s="104"/>
      <c r="L45" s="105" t="s">
        <v>77</v>
      </c>
      <c r="M45" s="105"/>
      <c r="N45" s="105"/>
    </row>
    <row r="46" spans="1:14" ht="21" customHeight="1"/>
    <row r="52" spans="17:17">
      <c r="Q52" s="8" t="s">
        <v>27</v>
      </c>
    </row>
  </sheetData>
  <mergeCells count="30">
    <mergeCell ref="C45:E45"/>
    <mergeCell ref="L45:N45"/>
    <mergeCell ref="D29:G29"/>
    <mergeCell ref="A2:N2"/>
    <mergeCell ref="A3:N3"/>
    <mergeCell ref="A5:A6"/>
    <mergeCell ref="B5:B6"/>
    <mergeCell ref="C5:C6"/>
    <mergeCell ref="H5:N5"/>
    <mergeCell ref="D5:G5"/>
    <mergeCell ref="D6:G6"/>
    <mergeCell ref="B8:B10"/>
    <mergeCell ref="B11:B13"/>
    <mergeCell ref="A28:A29"/>
    <mergeCell ref="B28:B29"/>
    <mergeCell ref="A8:A10"/>
    <mergeCell ref="A11:A13"/>
    <mergeCell ref="A14:A16"/>
    <mergeCell ref="A17:A19"/>
    <mergeCell ref="D28:G28"/>
    <mergeCell ref="B20:B22"/>
    <mergeCell ref="B23:B25"/>
    <mergeCell ref="B14:B16"/>
    <mergeCell ref="B17:B19"/>
    <mergeCell ref="C28:C29"/>
    <mergeCell ref="C31:N31"/>
    <mergeCell ref="C37:N37"/>
    <mergeCell ref="B38:B42"/>
    <mergeCell ref="B32:B36"/>
    <mergeCell ref="H28:N28"/>
  </mergeCells>
  <pageMargins left="0.59055118110236227" right="0.59055118110236227" top="0.59055118110236227" bottom="0.59055118110236227" header="0.31496062992125984" footer="0.31496062992125984"/>
  <pageSetup paperSize="9" scale="75" firstPageNumber="64" fitToHeight="7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Q14"/>
  <sheetViews>
    <sheetView view="pageBreakPreview" zoomScale="80" zoomScaleNormal="84" zoomScaleSheetLayoutView="80" workbookViewId="0">
      <selection activeCell="H12" sqref="H12"/>
    </sheetView>
  </sheetViews>
  <sheetFormatPr defaultColWidth="9.109375" defaultRowHeight="15.6"/>
  <cols>
    <col min="1" max="1" width="4.44140625" style="6" customWidth="1"/>
    <col min="2" max="2" width="45.5546875" style="6" customWidth="1"/>
    <col min="3" max="3" width="20.5546875" style="6" customWidth="1"/>
    <col min="4" max="4" width="14.5546875" style="6" customWidth="1"/>
    <col min="5" max="5" width="12.44140625" style="6" customWidth="1"/>
    <col min="6" max="6" width="12" style="6" customWidth="1"/>
    <col min="7" max="7" width="9.33203125" style="6" customWidth="1"/>
    <col min="8" max="14" width="9.109375" style="6"/>
    <col min="15" max="16" width="23.109375" style="6" customWidth="1"/>
    <col min="17" max="17" width="21.5546875" style="6" customWidth="1"/>
    <col min="18" max="16384" width="9.109375" style="6"/>
  </cols>
  <sheetData>
    <row r="1" spans="1:17">
      <c r="A1" s="2" t="str">
        <f>HYPERLINK("#Оглавление!A1","Назад в оглавление")</f>
        <v>Назад в оглавление</v>
      </c>
      <c r="B1" s="17"/>
      <c r="D1" s="7"/>
    </row>
    <row r="2" spans="1:17" ht="51.75" customHeigh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17" ht="28.5" customHeight="1">
      <c r="A3" s="13"/>
      <c r="B3" s="121" t="s">
        <v>14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</row>
    <row r="4" spans="1:17" ht="28.5" customHeight="1">
      <c r="A4" s="13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48"/>
      <c r="Q4" s="36"/>
    </row>
    <row r="5" spans="1:17" ht="30" customHeight="1">
      <c r="A5" s="123" t="s">
        <v>0</v>
      </c>
      <c r="B5" s="122" t="s">
        <v>48</v>
      </c>
      <c r="C5" s="122" t="s">
        <v>4</v>
      </c>
      <c r="D5" s="122" t="s">
        <v>49</v>
      </c>
      <c r="E5" s="122" t="s">
        <v>5</v>
      </c>
      <c r="F5" s="97" t="s">
        <v>6</v>
      </c>
      <c r="G5" s="97"/>
      <c r="H5" s="122" t="s">
        <v>16</v>
      </c>
      <c r="I5" s="122"/>
      <c r="J5" s="122"/>
      <c r="K5" s="122"/>
      <c r="L5" s="122"/>
      <c r="M5" s="122"/>
      <c r="N5" s="122"/>
      <c r="O5" s="122" t="s">
        <v>9</v>
      </c>
      <c r="P5" s="122" t="s">
        <v>51</v>
      </c>
      <c r="Q5" s="122" t="s">
        <v>50</v>
      </c>
    </row>
    <row r="6" spans="1:17" ht="41.25" customHeight="1">
      <c r="A6" s="123"/>
      <c r="B6" s="122"/>
      <c r="C6" s="122"/>
      <c r="D6" s="122"/>
      <c r="E6" s="122"/>
      <c r="F6" s="30" t="s">
        <v>7</v>
      </c>
      <c r="G6" s="30" t="s">
        <v>15</v>
      </c>
      <c r="H6" s="30">
        <v>2024</v>
      </c>
      <c r="I6" s="30">
        <v>2025</v>
      </c>
      <c r="J6" s="30">
        <v>2026</v>
      </c>
      <c r="K6" s="30">
        <v>2027</v>
      </c>
      <c r="L6" s="30">
        <v>2028</v>
      </c>
      <c r="M6" s="30">
        <v>2029</v>
      </c>
      <c r="N6" s="30">
        <v>2030</v>
      </c>
      <c r="O6" s="122"/>
      <c r="P6" s="122"/>
      <c r="Q6" s="122"/>
    </row>
    <row r="7" spans="1:17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G7" s="30">
        <v>7</v>
      </c>
      <c r="H7" s="30">
        <v>8</v>
      </c>
      <c r="I7" s="30">
        <v>9</v>
      </c>
      <c r="J7" s="30">
        <v>10</v>
      </c>
      <c r="K7" s="30">
        <v>11</v>
      </c>
      <c r="L7" s="30">
        <v>12</v>
      </c>
      <c r="M7" s="30">
        <v>13</v>
      </c>
      <c r="N7" s="30">
        <v>14</v>
      </c>
      <c r="O7" s="30">
        <v>15</v>
      </c>
      <c r="P7" s="49">
        <v>16</v>
      </c>
      <c r="Q7" s="30">
        <v>17</v>
      </c>
    </row>
    <row r="8" spans="1:17" ht="36.75" customHeight="1">
      <c r="A8" s="28" t="s">
        <v>1</v>
      </c>
      <c r="B8" s="119" t="s">
        <v>55</v>
      </c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</row>
    <row r="9" spans="1:17" ht="80.25" customHeight="1">
      <c r="A9" s="29" t="s">
        <v>10</v>
      </c>
      <c r="B9" s="33" t="s">
        <v>28</v>
      </c>
      <c r="C9" s="29" t="s">
        <v>34</v>
      </c>
      <c r="D9" s="10" t="s">
        <v>33</v>
      </c>
      <c r="E9" s="10" t="s">
        <v>29</v>
      </c>
      <c r="F9" s="10">
        <v>95</v>
      </c>
      <c r="G9" s="10">
        <v>2023</v>
      </c>
      <c r="H9" s="10">
        <v>95</v>
      </c>
      <c r="I9" s="10">
        <v>95</v>
      </c>
      <c r="J9" s="10">
        <v>95</v>
      </c>
      <c r="K9" s="10">
        <v>95</v>
      </c>
      <c r="L9" s="10">
        <v>95</v>
      </c>
      <c r="M9" s="10">
        <v>95</v>
      </c>
      <c r="N9" s="10">
        <v>95</v>
      </c>
      <c r="O9" s="43" t="s">
        <v>36</v>
      </c>
      <c r="P9" s="51" t="s">
        <v>52</v>
      </c>
      <c r="Q9" s="44" t="s">
        <v>37</v>
      </c>
    </row>
    <row r="10" spans="1:17" ht="33.75" customHeight="1">
      <c r="A10" s="28" t="s">
        <v>18</v>
      </c>
      <c r="B10" s="120" t="s">
        <v>56</v>
      </c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</row>
    <row r="11" spans="1:17" ht="104.25" customHeight="1">
      <c r="A11" s="28" t="s">
        <v>17</v>
      </c>
      <c r="B11" s="33" t="s">
        <v>30</v>
      </c>
      <c r="C11" s="29" t="s">
        <v>34</v>
      </c>
      <c r="D11" s="10" t="s">
        <v>33</v>
      </c>
      <c r="E11" s="10" t="s">
        <v>29</v>
      </c>
      <c r="F11" s="10">
        <v>95</v>
      </c>
      <c r="G11" s="10">
        <v>2023</v>
      </c>
      <c r="H11" s="10">
        <v>95</v>
      </c>
      <c r="I11" s="10">
        <v>95</v>
      </c>
      <c r="J11" s="10">
        <v>95</v>
      </c>
      <c r="K11" s="10">
        <v>95</v>
      </c>
      <c r="L11" s="10">
        <v>95</v>
      </c>
      <c r="M11" s="10">
        <v>95</v>
      </c>
      <c r="N11" s="10">
        <v>95</v>
      </c>
      <c r="O11" s="26" t="s">
        <v>35</v>
      </c>
      <c r="P11" s="26" t="s">
        <v>52</v>
      </c>
      <c r="Q11" s="44" t="s">
        <v>37</v>
      </c>
    </row>
    <row r="12" spans="1:17" ht="90" customHeight="1">
      <c r="A12" s="28" t="s">
        <v>57</v>
      </c>
      <c r="B12" s="33" t="s">
        <v>32</v>
      </c>
      <c r="C12" s="29" t="s">
        <v>34</v>
      </c>
      <c r="D12" s="10" t="s">
        <v>33</v>
      </c>
      <c r="E12" s="10" t="s">
        <v>29</v>
      </c>
      <c r="F12" s="10">
        <v>95</v>
      </c>
      <c r="G12" s="10">
        <v>2023</v>
      </c>
      <c r="H12" s="10">
        <v>95</v>
      </c>
      <c r="I12" s="10">
        <v>95</v>
      </c>
      <c r="J12" s="10">
        <v>95</v>
      </c>
      <c r="K12" s="10">
        <v>95</v>
      </c>
      <c r="L12" s="10">
        <v>95</v>
      </c>
      <c r="M12" s="10">
        <v>95</v>
      </c>
      <c r="N12" s="10">
        <v>95</v>
      </c>
      <c r="O12" s="26" t="s">
        <v>58</v>
      </c>
      <c r="P12" s="26" t="s">
        <v>52</v>
      </c>
      <c r="Q12" s="44" t="s">
        <v>37</v>
      </c>
    </row>
    <row r="13" spans="1:17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</sheetData>
  <mergeCells count="14">
    <mergeCell ref="B8:Q8"/>
    <mergeCell ref="B10:Q10"/>
    <mergeCell ref="A2:Q2"/>
    <mergeCell ref="B3:Q3"/>
    <mergeCell ref="D5:D6"/>
    <mergeCell ref="E5:E6"/>
    <mergeCell ref="F5:G5"/>
    <mergeCell ref="H5:N5"/>
    <mergeCell ref="O5:O6"/>
    <mergeCell ref="Q5:Q6"/>
    <mergeCell ref="A5:A6"/>
    <mergeCell ref="B5:B6"/>
    <mergeCell ref="C5:C6"/>
    <mergeCell ref="P5:P6"/>
  </mergeCells>
  <hyperlinks>
    <hyperlink ref="F5" location="_ftn1" display="_ftn1"/>
  </hyperlinks>
  <pageMargins left="0.59055118110236227" right="0.59055118110236227" top="0.59055118110236227" bottom="0.59055118110236227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1. Общие положения КПМ</vt:lpstr>
      <vt:lpstr>2. Мероприятия КПМ</vt:lpstr>
      <vt:lpstr>3. Финансовое обеспечение КПМ</vt:lpstr>
      <vt:lpstr>2. Показатели КПМ (не нужны!!!)</vt:lpstr>
      <vt:lpstr>'1. Общие положения КПМ'!_ftnref2</vt:lpstr>
      <vt:lpstr>'1. Общие положения КПМ'!_ftnref3</vt:lpstr>
      <vt:lpstr>'3. Финансовое обеспечение КПМ'!Заголовки_для_печати</vt:lpstr>
      <vt:lpstr>'1. Общие положения КПМ'!Область_печати</vt:lpstr>
      <vt:lpstr>'2. Мероприятия КПМ'!Область_печати</vt:lpstr>
      <vt:lpstr>'2. Показатели КПМ (не нужны!!!)'!Область_печати</vt:lpstr>
      <vt:lpstr>'3. Финансовое обеспечение КПМ'!Область_печати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Пользователь</cp:lastModifiedBy>
  <cp:lastPrinted>2024-11-26T13:27:38Z</cp:lastPrinted>
  <dcterms:created xsi:type="dcterms:W3CDTF">2023-03-30T13:12:42Z</dcterms:created>
  <dcterms:modified xsi:type="dcterms:W3CDTF">2024-12-04T12:06:20Z</dcterms:modified>
</cp:coreProperties>
</file>