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приложение " sheetId="9" r:id="rId1"/>
  </sheets>
  <definedNames>
    <definedName name="_xlnm._FilterDatabase" localSheetId="0" hidden="1">'приложение '!$A$15:$WVP$140</definedName>
    <definedName name="_xlnm.Print_Titles" localSheetId="0">'приложение '!$15:$15</definedName>
    <definedName name="_xlnm.Print_Area" localSheetId="0">'приложение '!$B$1:$H$142</definedName>
  </definedNames>
  <calcPr calcId="125725"/>
</workbook>
</file>

<file path=xl/calcChain.xml><?xml version="1.0" encoding="utf-8"?>
<calcChain xmlns="http://schemas.openxmlformats.org/spreadsheetml/2006/main">
  <c r="H94" i="9"/>
  <c r="G94"/>
  <c r="G108"/>
  <c r="G61"/>
  <c r="H131"/>
  <c r="G57" l="1"/>
  <c r="F97" l="1"/>
  <c r="F96" l="1"/>
  <c r="F36" l="1"/>
  <c r="H29"/>
  <c r="H22" s="1"/>
  <c r="F140"/>
  <c r="H139"/>
  <c r="F139" s="1"/>
  <c r="H135"/>
  <c r="H134" s="1"/>
  <c r="H133" s="1"/>
  <c r="G135"/>
  <c r="G134" s="1"/>
  <c r="F132"/>
  <c r="F131"/>
  <c r="F130"/>
  <c r="G129"/>
  <c r="F126"/>
  <c r="F125"/>
  <c r="H124"/>
  <c r="H123" s="1"/>
  <c r="H116" s="1"/>
  <c r="G124"/>
  <c r="F122"/>
  <c r="F120"/>
  <c r="G114"/>
  <c r="F112"/>
  <c r="F111"/>
  <c r="F110"/>
  <c r="F109"/>
  <c r="F107"/>
  <c r="F105"/>
  <c r="G103"/>
  <c r="H103"/>
  <c r="F101"/>
  <c r="F100"/>
  <c r="F99"/>
  <c r="H98"/>
  <c r="F93"/>
  <c r="F92"/>
  <c r="F91"/>
  <c r="F90"/>
  <c r="H89"/>
  <c r="G89"/>
  <c r="F88"/>
  <c r="F87"/>
  <c r="F86"/>
  <c r="F85"/>
  <c r="F84"/>
  <c r="G82"/>
  <c r="H82"/>
  <c r="F80"/>
  <c r="F79"/>
  <c r="F78"/>
  <c r="F77"/>
  <c r="F76"/>
  <c r="F75"/>
  <c r="F74"/>
  <c r="F73"/>
  <c r="F72"/>
  <c r="F71"/>
  <c r="F70"/>
  <c r="F69"/>
  <c r="F68"/>
  <c r="F67"/>
  <c r="F66"/>
  <c r="H64"/>
  <c r="H63" s="1"/>
  <c r="G64"/>
  <c r="F60"/>
  <c r="F59"/>
  <c r="F58"/>
  <c r="F57"/>
  <c r="H56"/>
  <c r="H55" s="1"/>
  <c r="G56"/>
  <c r="F53"/>
  <c r="F52"/>
  <c r="H51"/>
  <c r="G51"/>
  <c r="F50"/>
  <c r="F49"/>
  <c r="H48"/>
  <c r="F46"/>
  <c r="G43"/>
  <c r="F44"/>
  <c r="H43"/>
  <c r="H42" s="1"/>
  <c r="F41"/>
  <c r="H40"/>
  <c r="H39" s="1"/>
  <c r="G40"/>
  <c r="G39" s="1"/>
  <c r="F38"/>
  <c r="F37"/>
  <c r="F35"/>
  <c r="G29"/>
  <c r="F33"/>
  <c r="F32"/>
  <c r="F31"/>
  <c r="F28"/>
  <c r="F27"/>
  <c r="F26"/>
  <c r="F25"/>
  <c r="F24"/>
  <c r="G23"/>
  <c r="F21"/>
  <c r="F20"/>
  <c r="G19"/>
  <c r="G18" s="1"/>
  <c r="H47" l="1"/>
  <c r="F124"/>
  <c r="F103"/>
  <c r="H138"/>
  <c r="H137" s="1"/>
  <c r="F137" s="1"/>
  <c r="F39"/>
  <c r="F51"/>
  <c r="F89"/>
  <c r="F40"/>
  <c r="F95"/>
  <c r="G98"/>
  <c r="F98" s="1"/>
  <c r="F104"/>
  <c r="H108"/>
  <c r="H102" s="1"/>
  <c r="G118"/>
  <c r="F118" s="1"/>
  <c r="G121"/>
  <c r="F121" s="1"/>
  <c r="G123"/>
  <c r="F123" s="1"/>
  <c r="H129"/>
  <c r="H128" s="1"/>
  <c r="H127" s="1"/>
  <c r="F62"/>
  <c r="F61"/>
  <c r="H81"/>
  <c r="G128"/>
  <c r="G127" s="1"/>
  <c r="G22"/>
  <c r="F22" s="1"/>
  <c r="F29"/>
  <c r="F34"/>
  <c r="H17"/>
  <c r="F18"/>
  <c r="F114"/>
  <c r="G113"/>
  <c r="F113" s="1"/>
  <c r="F134"/>
  <c r="G133"/>
  <c r="F133" s="1"/>
  <c r="G42"/>
  <c r="F42" s="1"/>
  <c r="F43"/>
  <c r="F82"/>
  <c r="G63"/>
  <c r="F63" s="1"/>
  <c r="F64"/>
  <c r="F19"/>
  <c r="F23"/>
  <c r="F30"/>
  <c r="F45"/>
  <c r="F56"/>
  <c r="F65"/>
  <c r="F83"/>
  <c r="F106"/>
  <c r="F119"/>
  <c r="F135"/>
  <c r="G48"/>
  <c r="F115"/>
  <c r="F136"/>
  <c r="H54" l="1"/>
  <c r="H16" s="1"/>
  <c r="H142" s="1"/>
  <c r="F108"/>
  <c r="F129"/>
  <c r="F127"/>
  <c r="F128"/>
  <c r="G55"/>
  <c r="F55" s="1"/>
  <c r="G102"/>
  <c r="F102" s="1"/>
  <c r="F138"/>
  <c r="G117"/>
  <c r="F117" s="1"/>
  <c r="G81"/>
  <c r="F81" s="1"/>
  <c r="F94"/>
  <c r="F48"/>
  <c r="G47"/>
  <c r="G116" l="1"/>
  <c r="F116" s="1"/>
  <c r="G54"/>
  <c r="F54" s="1"/>
  <c r="F47"/>
  <c r="G17"/>
  <c r="F17" s="1"/>
  <c r="F16" l="1"/>
  <c r="G16"/>
  <c r="G142" s="1"/>
  <c r="F142" s="1"/>
</calcChain>
</file>

<file path=xl/sharedStrings.xml><?xml version="1.0" encoding="utf-8"?>
<sst xmlns="http://schemas.openxmlformats.org/spreadsheetml/2006/main" count="371" uniqueCount="178">
  <si>
    <t>Расходы</t>
  </si>
  <si>
    <t>по объектам жизнеобеспечения и социально-культурного назначения</t>
  </si>
  <si>
    <t>Бюджетная классификация</t>
  </si>
  <si>
    <t>Наименование отрасли и объекта</t>
  </si>
  <si>
    <t xml:space="preserve">2023 год всего расходов  </t>
  </si>
  <si>
    <t>в том числе:</t>
  </si>
  <si>
    <t>раз- дел, под- раз- дел</t>
  </si>
  <si>
    <t>целевая статья</t>
  </si>
  <si>
    <t>вид расхо-дов</t>
  </si>
  <si>
    <t>средства местного бюджета</t>
  </si>
  <si>
    <t>софинанси- рование из федераль- ного и областного бюджетов</t>
  </si>
  <si>
    <t xml:space="preserve">  I.     МКУ "Управление капитального строительства"</t>
  </si>
  <si>
    <t>Строительство (реконструкция)</t>
  </si>
  <si>
    <t>0400</t>
  </si>
  <si>
    <t>Жилищно-коммунальное хозяйство</t>
  </si>
  <si>
    <t>0409</t>
  </si>
  <si>
    <t>1330144100</t>
  </si>
  <si>
    <t>200</t>
  </si>
  <si>
    <t xml:space="preserve">Устройство светофорных объектов на пересечении проспекта  Губкина и бульвара Дружбы; улиц Майская, Богатырская и Михайловская    г. Старый Оскол </t>
  </si>
  <si>
    <t>0500</t>
  </si>
  <si>
    <t>0503</t>
  </si>
  <si>
    <t>Благоустройство</t>
  </si>
  <si>
    <t>1220644100</t>
  </si>
  <si>
    <t>400</t>
  </si>
  <si>
    <t xml:space="preserve">Строительство тротуаров </t>
  </si>
  <si>
    <t>1100</t>
  </si>
  <si>
    <t>Физическая культура и спорт</t>
  </si>
  <si>
    <t>1102</t>
  </si>
  <si>
    <t>Массовый спорт</t>
  </si>
  <si>
    <t>0720271120</t>
  </si>
  <si>
    <t>Строительство физкультурно-оздоровительного комплекса МАУ СШОР "Золотые перчатки" в
городе Старый Оскол</t>
  </si>
  <si>
    <t>07202S1120</t>
  </si>
  <si>
    <t>Национальная экономика</t>
  </si>
  <si>
    <t>Дорожное хозяйство  (дорожные фонды)</t>
  </si>
  <si>
    <t>133R1R0001</t>
  </si>
  <si>
    <t>171F255550</t>
  </si>
  <si>
    <t>Благоустройство дворовых территорий многоквартирных жилых домов, общественных и иных территорий 
г. Старый Оскол</t>
  </si>
  <si>
    <t>1220624200</t>
  </si>
  <si>
    <t>0700</t>
  </si>
  <si>
    <t>Образование</t>
  </si>
  <si>
    <t>0701</t>
  </si>
  <si>
    <t>Дошкольное образование</t>
  </si>
  <si>
    <t>0210324200</t>
  </si>
  <si>
    <t xml:space="preserve">Капитальный ремонт  МБДОУ детский сад № 32 "Дружные ребята", г. Старый Оскол, мкр. Жукова, д. 54 </t>
  </si>
  <si>
    <t>Капитальный ремонт МБДОУ "Детский сад №28" "Ладушки", г. Старый Оскол, мкр. Приборостроитель, д.20</t>
  </si>
  <si>
    <t>0703</t>
  </si>
  <si>
    <t>Дополнительное образование детей</t>
  </si>
  <si>
    <t>023А155198</t>
  </si>
  <si>
    <t>0800</t>
  </si>
  <si>
    <t>Культура, кинематография</t>
  </si>
  <si>
    <t>0804</t>
  </si>
  <si>
    <t xml:space="preserve">Другие вопросы в области культуры, кинематографии </t>
  </si>
  <si>
    <t>0440172220</t>
  </si>
  <si>
    <t>04401S2220</t>
  </si>
  <si>
    <t xml:space="preserve">  II.  МКУ "Управление жизнеобеспечением и развитием  Старооскольского городского округа"</t>
  </si>
  <si>
    <t>0501</t>
  </si>
  <si>
    <t>Жилищное хозяйство</t>
  </si>
  <si>
    <t>1210324200</t>
  </si>
  <si>
    <t>Капитальный ремонт жилых помещений, находящихся в муниципальной собственности</t>
  </si>
  <si>
    <t>1210424200</t>
  </si>
  <si>
    <t>Оснащение муниципальных жилых помещений индивидуальными приборами учета потребления коммунальных ресурсов</t>
  </si>
  <si>
    <t>1220425900</t>
  </si>
  <si>
    <t>Организация мест захоронения (новое кладбище),  с. Каплино Старооскольского городского округа</t>
  </si>
  <si>
    <t>1000</t>
  </si>
  <si>
    <t>Социальная политика</t>
  </si>
  <si>
    <t>1004</t>
  </si>
  <si>
    <t>Охрана семьи и детства</t>
  </si>
  <si>
    <t>0631924200</t>
  </si>
  <si>
    <t>Капитальный ремонт помещений, закрепленных за детьми-сиротами и детьми, оставшимися без попечения родителей</t>
  </si>
  <si>
    <t>0632471520</t>
  </si>
  <si>
    <t>0520470820</t>
  </si>
  <si>
    <t xml:space="preserve"> IV.  Администрация Старооскольского городского округа</t>
  </si>
  <si>
    <t>0502</t>
  </si>
  <si>
    <t>Коммунальное хозяйство</t>
  </si>
  <si>
    <t>1240470530</t>
  </si>
  <si>
    <t>Строительство и модернизация объектов водоснабжения и водоотведения Старооскольского городского округа</t>
  </si>
  <si>
    <t>Всего</t>
  </si>
  <si>
    <t xml:space="preserve">                                                                                                          к решению Совета депутатов</t>
  </si>
  <si>
    <t xml:space="preserve">                                                                                                          Старооскольского городского округа</t>
  </si>
  <si>
    <t>Старооскольского городского округа</t>
  </si>
  <si>
    <t xml:space="preserve">на капитальные вложения и проведение капитальных ремонтов  на 2023 год </t>
  </si>
  <si>
    <t>Капитальный ремонт бассейна МБДОУ детский сад №72 "Акварель" и МАДОУ детский сад № 73 "Мишутка" г. Старый Оскол, мкр. Лесной, д. 19</t>
  </si>
  <si>
    <t>Строительство физкультурно-оздоровительного комплекса в г.Старый Оскол</t>
  </si>
  <si>
    <t xml:space="preserve"> Капитальный ремонт и ремонт</t>
  </si>
  <si>
    <t>0520873900</t>
  </si>
  <si>
    <t>10306L5760</t>
  </si>
  <si>
    <t xml:space="preserve">  IV. МКУ "Центр по благоустройству сельских территорий"</t>
  </si>
  <si>
    <t>Создание и обустройство детской площадки в селе Дмитриевка</t>
  </si>
  <si>
    <t>тыс. рублей</t>
  </si>
  <si>
    <t>Культура</t>
  </si>
  <si>
    <t>0801</t>
  </si>
  <si>
    <t>0430224200</t>
  </si>
  <si>
    <t>Капитальный ремонт кровли ЦКР с.Солдатское, 
ул. Центральная, д.8</t>
  </si>
  <si>
    <t>0707</t>
  </si>
  <si>
    <t xml:space="preserve">Молодежная политика </t>
  </si>
  <si>
    <t>Здание к-ра "Быль", мкр. Жукова, 38 (МАУК ДК «Комсомолец»)</t>
  </si>
  <si>
    <t>033ЕГ51160</t>
  </si>
  <si>
    <t xml:space="preserve">Строительство жилых помещений детям-сиротам и детям, оставшимся без попечения родителей, лицам из их числа по договорам найма </t>
  </si>
  <si>
    <t>0210372120</t>
  </si>
  <si>
    <t>02103S2120</t>
  </si>
  <si>
    <t>042A155970</t>
  </si>
  <si>
    <t>Другие вопросы в области физической культуры и спорта</t>
  </si>
  <si>
    <t>1105</t>
  </si>
  <si>
    <t xml:space="preserve">  III.  Департамент имущественных и земельных отношений администрации Старооскольского городского округа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</si>
  <si>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</si>
  <si>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Благоустройство общественной территории жилого дома № 12 в мкр. Молодогвардеец города Старый Оскол</t>
  </si>
  <si>
    <t>Капитальный ремонт МАУ "Центр молодежных инициатив", Белгородская область, г.Старый Оскол, ул. Ленина, 20</t>
  </si>
  <si>
    <t>9990021500</t>
  </si>
  <si>
    <t>Государственная экспертиза сметной документации</t>
  </si>
  <si>
    <t>Государственная экспертиза сметной документации, проектно-сметная документация</t>
  </si>
  <si>
    <t>Капитальный ремонт парка "Солнечный" (обустройство ледового поля)</t>
  </si>
  <si>
    <t>1240144100</t>
  </si>
  <si>
    <t>Электроснабжение</t>
  </si>
  <si>
    <t>Газоснабжение</t>
  </si>
  <si>
    <t>Водоснабжение</t>
  </si>
  <si>
    <t>0702</t>
  </si>
  <si>
    <t>Общее образование</t>
  </si>
  <si>
    <t>0220344100</t>
  </si>
  <si>
    <t>1220ИS0310</t>
  </si>
  <si>
    <t>1220ИS0311</t>
  </si>
  <si>
    <t>1220ИS0210</t>
  </si>
  <si>
    <t>1220ИS0211</t>
  </si>
  <si>
    <t>Устройство тротуара по ул. Центральная до пересечения с ул. Шоссейная с. Архангельское Старооскольского городского округа</t>
  </si>
  <si>
    <t>Строительство тротуара от остановочных павильонов в районе ул.Звездная, ул. Придорожная в ИЖС Озерки Старооскольского городского округа</t>
  </si>
  <si>
    <t>Устройство тротуара по ул.Ватутина, г.Старый Оскол</t>
  </si>
  <si>
    <t>Благоустройство дворовой территории жилого дома № 33 пр.Комсомольский, г.Старый Оскол</t>
  </si>
  <si>
    <t>0720171120</t>
  </si>
  <si>
    <t>07201S1120</t>
  </si>
  <si>
    <t>Предоставление жилых помещений семьям, имеющих детей инвалидов, нуждающихся в улучшении жилищных условий</t>
  </si>
  <si>
    <t>Капитальный ремонт набережных реки Осколец и Гуменского водохранилища в городе Старый Оскол Белгородской области</t>
  </si>
  <si>
    <t>1330244300</t>
  </si>
  <si>
    <t>Государственная экспертиза сметной документации, проектно-сметная документация, диагностика</t>
  </si>
  <si>
    <t>05208S3900</t>
  </si>
  <si>
    <t>0720224200</t>
  </si>
  <si>
    <t>Благоустройство дворовых территорий многоквартирных жилых домов
г. Старый Оскол</t>
  </si>
  <si>
    <t>1710224200</t>
  </si>
  <si>
    <t>Благоустройство дворовых территорий многоквартирных жилых домов, общественных и иных территорий г. Старый Оскол</t>
  </si>
  <si>
    <t>Ремонт лестничного спуска и подпорной стены на тротуаре в районе здания, г.Старый Оскол, ул. Революционная д.33</t>
  </si>
  <si>
    <t>Проектно-сметная документация</t>
  </si>
  <si>
    <t>Благоустройство памятника воинам Советской и Российской армий, погибшим в войнах и вооруженных конфликтах, г. Старый Оскол, ул. 9-го Января, д.9/15Б</t>
  </si>
  <si>
    <t>МАОУ "Образовательный комплекс "Лицей № 3" имени С.П. Угаровой", м-н Интернациональный, 1</t>
  </si>
  <si>
    <t>0220324200</t>
  </si>
  <si>
    <t>Ремонт тротуара в районе МБОУ "СОШ №11", мкр. Интернациональный, 23</t>
  </si>
  <si>
    <t>Другие вопросы в области национальной экономики</t>
  </si>
  <si>
    <t>0412</t>
  </si>
  <si>
    <t>1410424200</t>
  </si>
  <si>
    <t>Капитальный ремонт кровли в здании спортивного зала МБОУ "Основная общеобразовательная Крутовская школа", с. Крутое, ул.Центральная, д. 36</t>
  </si>
  <si>
    <t>0420424200</t>
  </si>
  <si>
    <t xml:space="preserve">Капитальный ремонт здания, пр-т Губкина, д.5 </t>
  </si>
  <si>
    <t>Капитальный ремонт МБУ ДО "Детская школа искусств № 3", г. Старый Оскол, ул. Ленина, д. 39</t>
  </si>
  <si>
    <t>0440124200</t>
  </si>
  <si>
    <t>Благоустройство дворовой территории многоквартирного жилого дома № 18 мкр. Молодогвардеец, г. Старый Оскол</t>
  </si>
  <si>
    <t>Капитальный ремонт парка Победы, площади Победы с прилегающей территорией кинотеатра "Быль" и аллеей Славы в мкр. Жукова города Старый Оскол Белгородской области</t>
  </si>
  <si>
    <t>МБОУ "Средняя общеобразовательная школа № 6",         мкр. Жукова, 36</t>
  </si>
  <si>
    <t>Капитальный ремонт кровли  МБДОУ ДС №57 «Радуга», мкр. Юность, 8</t>
  </si>
  <si>
    <t>0330324200</t>
  </si>
  <si>
    <t>0520444100</t>
  </si>
  <si>
    <t>Капитальный ремонт МБУК "Старооскольский художественный музей" (работы по сохранению объекта культурного наследия регионального значения "Здание"), г. Старый Оскол, ул. Ленина, д. 57</t>
  </si>
  <si>
    <t>Капитальный ремонт нежилого здания (овчарня)  под приют для животных без владельцев, с. Анпиловка, ул. Железнодорожная, 43а</t>
  </si>
  <si>
    <t>Капитальный ремонт МБУ ДО "Детская школа искусств № 3",  (Работы по сохранению объекта культурного наследия регионального значения "Жилой дом"), по адресу: Белгородская область, город Старый Оскол, ул. Ленина, д. 41</t>
  </si>
  <si>
    <t>Благоустройство территории, строительство тротуаров и подъездных путей к жилым домам, предоставленным многодетным семьям в ИЖС "Набокинские сады" и по ул. Ветеранов г. Старый Оскол</t>
  </si>
  <si>
    <t xml:space="preserve">Устройство наружных инженерных сетей </t>
  </si>
  <si>
    <t>Капитальный ремонт МБУ ДО СШ "Спартак", г. Старый Оскол, микрорайон Горняк, д.22а</t>
  </si>
  <si>
    <t>Ремонт тротуара в районе МБУ ДО СШ  "Спартак"</t>
  </si>
  <si>
    <t>Капитальный ремонт набережной реки Оскол (2-ая очередь)</t>
  </si>
  <si>
    <t>133R1R0003</t>
  </si>
  <si>
    <r>
      <t>Капитальный ремонт кровли  МАОУ "СПШ №</t>
    </r>
    <r>
      <rPr>
        <b/>
        <sz val="11"/>
        <color theme="1"/>
        <rFont val="Arial"/>
        <family val="2"/>
        <charset val="204"/>
      </rPr>
      <t>33</t>
    </r>
    <r>
      <rPr>
        <sz val="11"/>
        <color rgb="FF4D5156"/>
        <rFont val="Arial"/>
        <family val="2"/>
        <charset val="204"/>
      </rPr>
      <t xml:space="preserve">", </t>
    </r>
    <r>
      <rPr>
        <sz val="13"/>
        <color theme="1"/>
        <rFont val="Times New Roman"/>
        <family val="1"/>
        <charset val="204"/>
      </rPr>
      <t>мкр. Буденного, 2</t>
    </r>
  </si>
  <si>
    <t>171F2F0001</t>
  </si>
  <si>
    <t>Строительство пешеходного моста с обустройством подходов в районе ИЖС "Строитель"</t>
  </si>
  <si>
    <t>Обустройство водоотведения от жилого дома ул.Свердлова, д.6</t>
  </si>
  <si>
    <t>Благоустройство территории в районе МАУК ДК "Комсомолец" (подходы к памп-треку)</t>
  </si>
  <si>
    <t>Ремонт путепровода по проспекту Алексея Угарова на пересечении магистралей I-I, II-II (ул. Ерошенко) в городе Старый Оскол Старооскольского городского округа</t>
  </si>
  <si>
    <t>Капитальный ремонт МБУ ДО "Детская школа искусств № 5", г. Старый Оскол, мкр. Жукова, 30б</t>
  </si>
  <si>
    <t xml:space="preserve">Капитальный ремонт и ремонт автомобильных дорог, элементов обустройства дорог общего пользования населенных пунктов </t>
  </si>
  <si>
    <t xml:space="preserve">                                                                                                          Приложение 7</t>
  </si>
  <si>
    <t>Устройство площадок для выгула собак</t>
  </si>
  <si>
    <t>023A1М5198</t>
  </si>
  <si>
    <t>Строительство основания площадки "ГТО" на территории МБОУ "Шаталовская СОШ", с. Шаталовка,   ул. Беговая, 30; МБОУ «Сорокинская ООШ», с. Сорокино, ул. Молодежная, 2а</t>
  </si>
</sst>
</file>

<file path=xl/styles.xml><?xml version="1.0" encoding="utf-8"?>
<styleSheet xmlns="http://schemas.openxmlformats.org/spreadsheetml/2006/main">
  <numFmts count="1">
    <numFmt numFmtId="164" formatCode="#,##0.0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1"/>
      <color rgb="FF4D5156"/>
      <name val="Arial"/>
      <family val="2"/>
      <charset val="204"/>
    </font>
    <font>
      <b/>
      <sz val="11"/>
      <color theme="1"/>
      <name val="Arial"/>
      <family val="2"/>
      <charset val="204"/>
    </font>
    <font>
      <sz val="13"/>
      <color theme="1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1" fillId="0" borderId="0"/>
    <xf numFmtId="0" fontId="13" fillId="0" borderId="0"/>
    <xf numFmtId="0" fontId="17" fillId="0" borderId="0"/>
  </cellStyleXfs>
  <cellXfs count="110">
    <xf numFmtId="0" fontId="0" fillId="0" borderId="0" xfId="0"/>
    <xf numFmtId="0" fontId="3" fillId="0" borderId="0" xfId="1" applyFill="1"/>
    <xf numFmtId="0" fontId="4" fillId="0" borderId="0" xfId="1" applyFont="1" applyFill="1"/>
    <xf numFmtId="0" fontId="5" fillId="0" borderId="0" xfId="1" applyFont="1" applyFill="1" applyAlignment="1">
      <alignment horizontal="left"/>
    </xf>
    <xf numFmtId="0" fontId="5" fillId="0" borderId="0" xfId="1" applyFont="1" applyFill="1" applyAlignment="1"/>
    <xf numFmtId="0" fontId="5" fillId="0" borderId="0" xfId="1" applyFont="1" applyFill="1"/>
    <xf numFmtId="0" fontId="2" fillId="0" borderId="0" xfId="1" applyFont="1" applyFill="1"/>
    <xf numFmtId="0" fontId="6" fillId="0" borderId="1" xfId="1" applyFont="1" applyFill="1" applyBorder="1" applyAlignment="1">
      <alignment horizontal="center" wrapText="1"/>
    </xf>
    <xf numFmtId="0" fontId="3" fillId="0" borderId="1" xfId="1" applyFill="1" applyBorder="1" applyAlignment="1">
      <alignment vertical="center"/>
    </xf>
    <xf numFmtId="164" fontId="6" fillId="0" borderId="1" xfId="1" applyNumberFormat="1" applyFont="1" applyFill="1" applyBorder="1" applyAlignment="1">
      <alignment horizontal="center" vertical="center"/>
    </xf>
    <xf numFmtId="0" fontId="3" fillId="0" borderId="0" xfId="1" applyFill="1" applyAlignment="1">
      <alignment vertical="center"/>
    </xf>
    <xf numFmtId="49" fontId="6" fillId="0" borderId="1" xfId="1" applyNumberFormat="1" applyFont="1" applyFill="1" applyBorder="1" applyAlignment="1">
      <alignment horizontal="center" vertical="center" wrapText="1"/>
    </xf>
    <xf numFmtId="164" fontId="8" fillId="0" borderId="1" xfId="1" applyNumberFormat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vertical="center"/>
    </xf>
    <xf numFmtId="0" fontId="9" fillId="0" borderId="0" xfId="1" applyFont="1" applyFill="1" applyAlignment="1">
      <alignment vertical="center"/>
    </xf>
    <xf numFmtId="0" fontId="10" fillId="0" borderId="1" xfId="1" applyFont="1" applyFill="1" applyBorder="1"/>
    <xf numFmtId="49" fontId="6" fillId="0" borderId="1" xfId="2" applyNumberFormat="1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wrapText="1"/>
    </xf>
    <xf numFmtId="49" fontId="6" fillId="0" borderId="1" xfId="2" applyNumberFormat="1" applyFont="1" applyFill="1" applyBorder="1" applyAlignment="1">
      <alignment horizontal="center" wrapText="1"/>
    </xf>
    <xf numFmtId="0" fontId="6" fillId="0" borderId="1" xfId="2" applyFont="1" applyFill="1" applyBorder="1" applyAlignment="1">
      <alignment horizontal="left" vertical="center" wrapText="1"/>
    </xf>
    <xf numFmtId="0" fontId="10" fillId="0" borderId="0" xfId="1" applyFont="1" applyFill="1"/>
    <xf numFmtId="164" fontId="5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164" fontId="6" fillId="0" borderId="1" xfId="2" applyNumberFormat="1" applyFont="1" applyFill="1" applyBorder="1" applyAlignment="1">
      <alignment horizontal="center" vertical="center"/>
    </xf>
    <xf numFmtId="49" fontId="5" fillId="0" borderId="0" xfId="2" applyNumberFormat="1" applyFont="1" applyFill="1" applyBorder="1" applyAlignment="1">
      <alignment horizontal="center" vertical="center" wrapText="1"/>
    </xf>
    <xf numFmtId="0" fontId="3" fillId="0" borderId="1" xfId="2" applyFont="1" applyFill="1" applyBorder="1"/>
    <xf numFmtId="0" fontId="6" fillId="0" borderId="1" xfId="2" applyFont="1" applyFill="1" applyBorder="1" applyAlignment="1">
      <alignment horizontal="center" vertical="center" wrapText="1"/>
    </xf>
    <xf numFmtId="49" fontId="6" fillId="0" borderId="1" xfId="2" applyNumberFormat="1" applyFont="1" applyFill="1" applyBorder="1" applyAlignment="1">
      <alignment horizontal="left" vertical="center" wrapText="1"/>
    </xf>
    <xf numFmtId="164" fontId="5" fillId="0" borderId="1" xfId="2" applyNumberFormat="1" applyFont="1" applyFill="1" applyBorder="1" applyAlignment="1">
      <alignment horizontal="center" vertical="center"/>
    </xf>
    <xf numFmtId="0" fontId="3" fillId="0" borderId="1" xfId="1" applyFill="1" applyBorder="1"/>
    <xf numFmtId="164" fontId="5" fillId="0" borderId="1" xfId="1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vertical="center" wrapText="1"/>
    </xf>
    <xf numFmtId="0" fontId="5" fillId="0" borderId="1" xfId="1" applyFont="1" applyFill="1" applyBorder="1" applyAlignment="1">
      <alignment vertical="center" wrapText="1"/>
    </xf>
    <xf numFmtId="2" fontId="6" fillId="0" borderId="1" xfId="1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/>
    <xf numFmtId="0" fontId="6" fillId="0" borderId="0" xfId="1" applyFont="1" applyFill="1" applyBorder="1" applyAlignment="1">
      <alignment horizontal="left"/>
    </xf>
    <xf numFmtId="3" fontId="6" fillId="0" borderId="0" xfId="1" applyNumberFormat="1" applyFont="1" applyFill="1" applyBorder="1" applyAlignment="1">
      <alignment horizontal="center"/>
    </xf>
    <xf numFmtId="0" fontId="4" fillId="0" borderId="0" xfId="1" applyFont="1" applyFill="1" applyAlignment="1">
      <alignment horizontal="left"/>
    </xf>
    <xf numFmtId="0" fontId="4" fillId="0" borderId="0" xfId="1" applyFont="1" applyFill="1" applyAlignment="1">
      <alignment horizontal="center"/>
    </xf>
    <xf numFmtId="3" fontId="4" fillId="0" borderId="0" xfId="1" applyNumberFormat="1" applyFont="1" applyFill="1" applyAlignment="1">
      <alignment horizontal="center"/>
    </xf>
    <xf numFmtId="49" fontId="4" fillId="0" borderId="0" xfId="1" applyNumberFormat="1" applyFont="1" applyFill="1" applyAlignment="1">
      <alignment horizontal="center"/>
    </xf>
    <xf numFmtId="164" fontId="7" fillId="0" borderId="0" xfId="1" applyNumberFormat="1" applyFont="1" applyFill="1" applyAlignment="1">
      <alignment horizontal="center"/>
    </xf>
    <xf numFmtId="164" fontId="4" fillId="0" borderId="0" xfId="1" applyNumberFormat="1" applyFont="1" applyFill="1" applyAlignment="1">
      <alignment horizontal="center"/>
    </xf>
    <xf numFmtId="0" fontId="5" fillId="0" borderId="0" xfId="1" applyFont="1" applyFill="1" applyAlignment="1">
      <alignment horizontal="center"/>
    </xf>
    <xf numFmtId="49" fontId="5" fillId="0" borderId="1" xfId="1" applyNumberFormat="1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164" fontId="12" fillId="0" borderId="1" xfId="1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/>
    </xf>
    <xf numFmtId="0" fontId="9" fillId="0" borderId="1" xfId="1" applyFont="1" applyFill="1" applyBorder="1"/>
    <xf numFmtId="0" fontId="9" fillId="0" borderId="0" xfId="1" applyFont="1" applyFill="1"/>
    <xf numFmtId="49" fontId="6" fillId="0" borderId="1" xfId="0" applyNumberFormat="1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wrapText="1"/>
    </xf>
    <xf numFmtId="0" fontId="6" fillId="0" borderId="1" xfId="0" applyNumberFormat="1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2" applyFont="1" applyFill="1" applyBorder="1" applyAlignment="1">
      <alignment vertical="center" wrapText="1"/>
    </xf>
    <xf numFmtId="0" fontId="5" fillId="0" borderId="1" xfId="2" applyFont="1" applyFill="1" applyBorder="1" applyAlignment="1">
      <alignment vertical="center" wrapText="1"/>
    </xf>
    <xf numFmtId="0" fontId="5" fillId="0" borderId="1" xfId="2" applyFont="1" applyFill="1" applyBorder="1" applyAlignment="1">
      <alignment horizontal="left" vertical="center" wrapText="1"/>
    </xf>
    <xf numFmtId="0" fontId="5" fillId="0" borderId="1" xfId="2" applyFont="1" applyFill="1" applyBorder="1" applyAlignment="1">
      <alignment horizontal="center" vertical="center" wrapText="1"/>
    </xf>
    <xf numFmtId="49" fontId="5" fillId="0" borderId="3" xfId="2" applyNumberFormat="1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vertical="center" wrapText="1"/>
    </xf>
    <xf numFmtId="0" fontId="6" fillId="0" borderId="1" xfId="1" applyFont="1" applyFill="1" applyBorder="1" applyAlignment="1">
      <alignment horizontal="left"/>
    </xf>
    <xf numFmtId="0" fontId="6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left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>
      <alignment horizontal="center" vertical="center" wrapText="1"/>
    </xf>
    <xf numFmtId="0" fontId="5" fillId="0" borderId="1" xfId="1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6" fillId="0" borderId="1" xfId="1" applyNumberFormat="1" applyFont="1" applyFill="1" applyBorder="1" applyAlignment="1">
      <alignment horizontal="left" vertical="center" wrapText="1"/>
    </xf>
    <xf numFmtId="49" fontId="5" fillId="0" borderId="3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49" fontId="5" fillId="0" borderId="1" xfId="2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49" fontId="5" fillId="0" borderId="2" xfId="1" applyNumberFormat="1" applyFont="1" applyFill="1" applyBorder="1" applyAlignment="1">
      <alignment horizontal="center" vertical="center" wrapText="1"/>
    </xf>
    <xf numFmtId="49" fontId="5" fillId="0" borderId="3" xfId="1" applyNumberFormat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5" fillId="0" borderId="3" xfId="1" applyFont="1" applyFill="1" applyBorder="1" applyAlignment="1">
      <alignment horizontal="left" vertical="center" wrapText="1"/>
    </xf>
    <xf numFmtId="0" fontId="6" fillId="0" borderId="0" xfId="1" applyFont="1" applyFill="1" applyAlignment="1">
      <alignment horizontal="center" vertical="center"/>
    </xf>
    <xf numFmtId="0" fontId="7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/>
    </xf>
    <xf numFmtId="49" fontId="5" fillId="0" borderId="1" xfId="2" applyNumberFormat="1" applyFont="1" applyFill="1" applyBorder="1" applyAlignment="1">
      <alignment horizontal="center" vertical="center" wrapText="1"/>
    </xf>
    <xf numFmtId="0" fontId="5" fillId="0" borderId="0" xfId="1" applyFont="1" applyFill="1" applyAlignment="1">
      <alignment vertical="center"/>
    </xf>
    <xf numFmtId="49" fontId="5" fillId="0" borderId="1" xfId="1" applyNumberFormat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left" vertical="center" wrapText="1"/>
    </xf>
    <xf numFmtId="49" fontId="6" fillId="0" borderId="1" xfId="1" applyNumberFormat="1" applyFont="1" applyFill="1" applyBorder="1" applyAlignment="1">
      <alignment horizontal="left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5" fillId="0" borderId="2" xfId="2" applyFont="1" applyFill="1" applyBorder="1" applyAlignment="1">
      <alignment horizontal="left" vertical="center" wrapText="1"/>
    </xf>
    <xf numFmtId="0" fontId="5" fillId="0" borderId="3" xfId="2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1" applyNumberFormat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left"/>
    </xf>
    <xf numFmtId="0" fontId="6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left"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3" xfId="4"/>
    <cellStyle name="Обычный 5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N147"/>
  <sheetViews>
    <sheetView tabSelected="1" view="pageBreakPreview" topLeftCell="B128" zoomScale="90" zoomScaleNormal="90" zoomScaleSheetLayoutView="90" workbookViewId="0">
      <selection activeCell="E67" sqref="E67"/>
    </sheetView>
  </sheetViews>
  <sheetFormatPr defaultRowHeight="15.75"/>
  <cols>
    <col min="1" max="1" width="4.42578125" style="1" hidden="1" customWidth="1"/>
    <col min="2" max="2" width="6" style="2" customWidth="1"/>
    <col min="3" max="3" width="14.85546875" style="2" customWidth="1"/>
    <col min="4" max="4" width="7" style="2" customWidth="1"/>
    <col min="5" max="5" width="59.28515625" style="38" customWidth="1"/>
    <col min="6" max="6" width="14.28515625" style="39" customWidth="1"/>
    <col min="7" max="7" width="13.85546875" style="39" customWidth="1"/>
    <col min="8" max="8" width="13.5703125" style="39" customWidth="1"/>
    <col min="9" max="253" width="9.140625" style="1"/>
    <col min="254" max="254" width="0" style="1" hidden="1" customWidth="1"/>
    <col min="255" max="255" width="7.140625" style="1" customWidth="1"/>
    <col min="256" max="256" width="14.42578125" style="1" customWidth="1"/>
    <col min="257" max="257" width="7" style="1" customWidth="1"/>
    <col min="258" max="258" width="66.28515625" style="1" customWidth="1"/>
    <col min="259" max="259" width="14" style="1" customWidth="1"/>
    <col min="260" max="260" width="13.5703125" style="1" customWidth="1"/>
    <col min="261" max="261" width="13.7109375" style="1" customWidth="1"/>
    <col min="262" max="262" width="12.42578125" style="1" customWidth="1"/>
    <col min="263" max="263" width="11.7109375" style="1" customWidth="1"/>
    <col min="264" max="264" width="11.28515625" style="1" customWidth="1"/>
    <col min="265" max="509" width="9.140625" style="1"/>
    <col min="510" max="510" width="0" style="1" hidden="1" customWidth="1"/>
    <col min="511" max="511" width="7.140625" style="1" customWidth="1"/>
    <col min="512" max="512" width="14.42578125" style="1" customWidth="1"/>
    <col min="513" max="513" width="7" style="1" customWidth="1"/>
    <col min="514" max="514" width="66.28515625" style="1" customWidth="1"/>
    <col min="515" max="515" width="14" style="1" customWidth="1"/>
    <col min="516" max="516" width="13.5703125" style="1" customWidth="1"/>
    <col min="517" max="517" width="13.7109375" style="1" customWidth="1"/>
    <col min="518" max="518" width="12.42578125" style="1" customWidth="1"/>
    <col min="519" max="519" width="11.7109375" style="1" customWidth="1"/>
    <col min="520" max="520" width="11.28515625" style="1" customWidth="1"/>
    <col min="521" max="765" width="9.140625" style="1"/>
    <col min="766" max="766" width="0" style="1" hidden="1" customWidth="1"/>
    <col min="767" max="767" width="7.140625" style="1" customWidth="1"/>
    <col min="768" max="768" width="14.42578125" style="1" customWidth="1"/>
    <col min="769" max="769" width="7" style="1" customWidth="1"/>
    <col min="770" max="770" width="66.28515625" style="1" customWidth="1"/>
    <col min="771" max="771" width="14" style="1" customWidth="1"/>
    <col min="772" max="772" width="13.5703125" style="1" customWidth="1"/>
    <col min="773" max="773" width="13.7109375" style="1" customWidth="1"/>
    <col min="774" max="774" width="12.42578125" style="1" customWidth="1"/>
    <col min="775" max="775" width="11.7109375" style="1" customWidth="1"/>
    <col min="776" max="776" width="11.28515625" style="1" customWidth="1"/>
    <col min="777" max="1021" width="9.140625" style="1"/>
    <col min="1022" max="1022" width="0" style="1" hidden="1" customWidth="1"/>
    <col min="1023" max="1023" width="7.140625" style="1" customWidth="1"/>
    <col min="1024" max="1024" width="14.42578125" style="1" customWidth="1"/>
    <col min="1025" max="1025" width="7" style="1" customWidth="1"/>
    <col min="1026" max="1026" width="66.28515625" style="1" customWidth="1"/>
    <col min="1027" max="1027" width="14" style="1" customWidth="1"/>
    <col min="1028" max="1028" width="13.5703125" style="1" customWidth="1"/>
    <col min="1029" max="1029" width="13.7109375" style="1" customWidth="1"/>
    <col min="1030" max="1030" width="12.42578125" style="1" customWidth="1"/>
    <col min="1031" max="1031" width="11.7109375" style="1" customWidth="1"/>
    <col min="1032" max="1032" width="11.28515625" style="1" customWidth="1"/>
    <col min="1033" max="1277" width="9.140625" style="1"/>
    <col min="1278" max="1278" width="0" style="1" hidden="1" customWidth="1"/>
    <col min="1279" max="1279" width="7.140625" style="1" customWidth="1"/>
    <col min="1280" max="1280" width="14.42578125" style="1" customWidth="1"/>
    <col min="1281" max="1281" width="7" style="1" customWidth="1"/>
    <col min="1282" max="1282" width="66.28515625" style="1" customWidth="1"/>
    <col min="1283" max="1283" width="14" style="1" customWidth="1"/>
    <col min="1284" max="1284" width="13.5703125" style="1" customWidth="1"/>
    <col min="1285" max="1285" width="13.7109375" style="1" customWidth="1"/>
    <col min="1286" max="1286" width="12.42578125" style="1" customWidth="1"/>
    <col min="1287" max="1287" width="11.7109375" style="1" customWidth="1"/>
    <col min="1288" max="1288" width="11.28515625" style="1" customWidth="1"/>
    <col min="1289" max="1533" width="9.140625" style="1"/>
    <col min="1534" max="1534" width="0" style="1" hidden="1" customWidth="1"/>
    <col min="1535" max="1535" width="7.140625" style="1" customWidth="1"/>
    <col min="1536" max="1536" width="14.42578125" style="1" customWidth="1"/>
    <col min="1537" max="1537" width="7" style="1" customWidth="1"/>
    <col min="1538" max="1538" width="66.28515625" style="1" customWidth="1"/>
    <col min="1539" max="1539" width="14" style="1" customWidth="1"/>
    <col min="1540" max="1540" width="13.5703125" style="1" customWidth="1"/>
    <col min="1541" max="1541" width="13.7109375" style="1" customWidth="1"/>
    <col min="1542" max="1542" width="12.42578125" style="1" customWidth="1"/>
    <col min="1543" max="1543" width="11.7109375" style="1" customWidth="1"/>
    <col min="1544" max="1544" width="11.28515625" style="1" customWidth="1"/>
    <col min="1545" max="1789" width="9.140625" style="1"/>
    <col min="1790" max="1790" width="0" style="1" hidden="1" customWidth="1"/>
    <col min="1791" max="1791" width="7.140625" style="1" customWidth="1"/>
    <col min="1792" max="1792" width="14.42578125" style="1" customWidth="1"/>
    <col min="1793" max="1793" width="7" style="1" customWidth="1"/>
    <col min="1794" max="1794" width="66.28515625" style="1" customWidth="1"/>
    <col min="1795" max="1795" width="14" style="1" customWidth="1"/>
    <col min="1796" max="1796" width="13.5703125" style="1" customWidth="1"/>
    <col min="1797" max="1797" width="13.7109375" style="1" customWidth="1"/>
    <col min="1798" max="1798" width="12.42578125" style="1" customWidth="1"/>
    <col min="1799" max="1799" width="11.7109375" style="1" customWidth="1"/>
    <col min="1800" max="1800" width="11.28515625" style="1" customWidth="1"/>
    <col min="1801" max="2045" width="9.140625" style="1"/>
    <col min="2046" max="2046" width="0" style="1" hidden="1" customWidth="1"/>
    <col min="2047" max="2047" width="7.140625" style="1" customWidth="1"/>
    <col min="2048" max="2048" width="14.42578125" style="1" customWidth="1"/>
    <col min="2049" max="2049" width="7" style="1" customWidth="1"/>
    <col min="2050" max="2050" width="66.28515625" style="1" customWidth="1"/>
    <col min="2051" max="2051" width="14" style="1" customWidth="1"/>
    <col min="2052" max="2052" width="13.5703125" style="1" customWidth="1"/>
    <col min="2053" max="2053" width="13.7109375" style="1" customWidth="1"/>
    <col min="2054" max="2054" width="12.42578125" style="1" customWidth="1"/>
    <col min="2055" max="2055" width="11.7109375" style="1" customWidth="1"/>
    <col min="2056" max="2056" width="11.28515625" style="1" customWidth="1"/>
    <col min="2057" max="2301" width="9.140625" style="1"/>
    <col min="2302" max="2302" width="0" style="1" hidden="1" customWidth="1"/>
    <col min="2303" max="2303" width="7.140625" style="1" customWidth="1"/>
    <col min="2304" max="2304" width="14.42578125" style="1" customWidth="1"/>
    <col min="2305" max="2305" width="7" style="1" customWidth="1"/>
    <col min="2306" max="2306" width="66.28515625" style="1" customWidth="1"/>
    <col min="2307" max="2307" width="14" style="1" customWidth="1"/>
    <col min="2308" max="2308" width="13.5703125" style="1" customWidth="1"/>
    <col min="2309" max="2309" width="13.7109375" style="1" customWidth="1"/>
    <col min="2310" max="2310" width="12.42578125" style="1" customWidth="1"/>
    <col min="2311" max="2311" width="11.7109375" style="1" customWidth="1"/>
    <col min="2312" max="2312" width="11.28515625" style="1" customWidth="1"/>
    <col min="2313" max="2557" width="9.140625" style="1"/>
    <col min="2558" max="2558" width="0" style="1" hidden="1" customWidth="1"/>
    <col min="2559" max="2559" width="7.140625" style="1" customWidth="1"/>
    <col min="2560" max="2560" width="14.42578125" style="1" customWidth="1"/>
    <col min="2561" max="2561" width="7" style="1" customWidth="1"/>
    <col min="2562" max="2562" width="66.28515625" style="1" customWidth="1"/>
    <col min="2563" max="2563" width="14" style="1" customWidth="1"/>
    <col min="2564" max="2564" width="13.5703125" style="1" customWidth="1"/>
    <col min="2565" max="2565" width="13.7109375" style="1" customWidth="1"/>
    <col min="2566" max="2566" width="12.42578125" style="1" customWidth="1"/>
    <col min="2567" max="2567" width="11.7109375" style="1" customWidth="1"/>
    <col min="2568" max="2568" width="11.28515625" style="1" customWidth="1"/>
    <col min="2569" max="2813" width="9.140625" style="1"/>
    <col min="2814" max="2814" width="0" style="1" hidden="1" customWidth="1"/>
    <col min="2815" max="2815" width="7.140625" style="1" customWidth="1"/>
    <col min="2816" max="2816" width="14.42578125" style="1" customWidth="1"/>
    <col min="2817" max="2817" width="7" style="1" customWidth="1"/>
    <col min="2818" max="2818" width="66.28515625" style="1" customWidth="1"/>
    <col min="2819" max="2819" width="14" style="1" customWidth="1"/>
    <col min="2820" max="2820" width="13.5703125" style="1" customWidth="1"/>
    <col min="2821" max="2821" width="13.7109375" style="1" customWidth="1"/>
    <col min="2822" max="2822" width="12.42578125" style="1" customWidth="1"/>
    <col min="2823" max="2823" width="11.7109375" style="1" customWidth="1"/>
    <col min="2824" max="2824" width="11.28515625" style="1" customWidth="1"/>
    <col min="2825" max="3069" width="9.140625" style="1"/>
    <col min="3070" max="3070" width="0" style="1" hidden="1" customWidth="1"/>
    <col min="3071" max="3071" width="7.140625" style="1" customWidth="1"/>
    <col min="3072" max="3072" width="14.42578125" style="1" customWidth="1"/>
    <col min="3073" max="3073" width="7" style="1" customWidth="1"/>
    <col min="3074" max="3074" width="66.28515625" style="1" customWidth="1"/>
    <col min="3075" max="3075" width="14" style="1" customWidth="1"/>
    <col min="3076" max="3076" width="13.5703125" style="1" customWidth="1"/>
    <col min="3077" max="3077" width="13.7109375" style="1" customWidth="1"/>
    <col min="3078" max="3078" width="12.42578125" style="1" customWidth="1"/>
    <col min="3079" max="3079" width="11.7109375" style="1" customWidth="1"/>
    <col min="3080" max="3080" width="11.28515625" style="1" customWidth="1"/>
    <col min="3081" max="3325" width="9.140625" style="1"/>
    <col min="3326" max="3326" width="0" style="1" hidden="1" customWidth="1"/>
    <col min="3327" max="3327" width="7.140625" style="1" customWidth="1"/>
    <col min="3328" max="3328" width="14.42578125" style="1" customWidth="1"/>
    <col min="3329" max="3329" width="7" style="1" customWidth="1"/>
    <col min="3330" max="3330" width="66.28515625" style="1" customWidth="1"/>
    <col min="3331" max="3331" width="14" style="1" customWidth="1"/>
    <col min="3332" max="3332" width="13.5703125" style="1" customWidth="1"/>
    <col min="3333" max="3333" width="13.7109375" style="1" customWidth="1"/>
    <col min="3334" max="3334" width="12.42578125" style="1" customWidth="1"/>
    <col min="3335" max="3335" width="11.7109375" style="1" customWidth="1"/>
    <col min="3336" max="3336" width="11.28515625" style="1" customWidth="1"/>
    <col min="3337" max="3581" width="9.140625" style="1"/>
    <col min="3582" max="3582" width="0" style="1" hidden="1" customWidth="1"/>
    <col min="3583" max="3583" width="7.140625" style="1" customWidth="1"/>
    <col min="3584" max="3584" width="14.42578125" style="1" customWidth="1"/>
    <col min="3585" max="3585" width="7" style="1" customWidth="1"/>
    <col min="3586" max="3586" width="66.28515625" style="1" customWidth="1"/>
    <col min="3587" max="3587" width="14" style="1" customWidth="1"/>
    <col min="3588" max="3588" width="13.5703125" style="1" customWidth="1"/>
    <col min="3589" max="3589" width="13.7109375" style="1" customWidth="1"/>
    <col min="3590" max="3590" width="12.42578125" style="1" customWidth="1"/>
    <col min="3591" max="3591" width="11.7109375" style="1" customWidth="1"/>
    <col min="3592" max="3592" width="11.28515625" style="1" customWidth="1"/>
    <col min="3593" max="3837" width="9.140625" style="1"/>
    <col min="3838" max="3838" width="0" style="1" hidden="1" customWidth="1"/>
    <col min="3839" max="3839" width="7.140625" style="1" customWidth="1"/>
    <col min="3840" max="3840" width="14.42578125" style="1" customWidth="1"/>
    <col min="3841" max="3841" width="7" style="1" customWidth="1"/>
    <col min="3842" max="3842" width="66.28515625" style="1" customWidth="1"/>
    <col min="3843" max="3843" width="14" style="1" customWidth="1"/>
    <col min="3844" max="3844" width="13.5703125" style="1" customWidth="1"/>
    <col min="3845" max="3845" width="13.7109375" style="1" customWidth="1"/>
    <col min="3846" max="3846" width="12.42578125" style="1" customWidth="1"/>
    <col min="3847" max="3847" width="11.7109375" style="1" customWidth="1"/>
    <col min="3848" max="3848" width="11.28515625" style="1" customWidth="1"/>
    <col min="3849" max="4093" width="9.140625" style="1"/>
    <col min="4094" max="4094" width="0" style="1" hidden="1" customWidth="1"/>
    <col min="4095" max="4095" width="7.140625" style="1" customWidth="1"/>
    <col min="4096" max="4096" width="14.42578125" style="1" customWidth="1"/>
    <col min="4097" max="4097" width="7" style="1" customWidth="1"/>
    <col min="4098" max="4098" width="66.28515625" style="1" customWidth="1"/>
    <col min="4099" max="4099" width="14" style="1" customWidth="1"/>
    <col min="4100" max="4100" width="13.5703125" style="1" customWidth="1"/>
    <col min="4101" max="4101" width="13.7109375" style="1" customWidth="1"/>
    <col min="4102" max="4102" width="12.42578125" style="1" customWidth="1"/>
    <col min="4103" max="4103" width="11.7109375" style="1" customWidth="1"/>
    <col min="4104" max="4104" width="11.28515625" style="1" customWidth="1"/>
    <col min="4105" max="4349" width="9.140625" style="1"/>
    <col min="4350" max="4350" width="0" style="1" hidden="1" customWidth="1"/>
    <col min="4351" max="4351" width="7.140625" style="1" customWidth="1"/>
    <col min="4352" max="4352" width="14.42578125" style="1" customWidth="1"/>
    <col min="4353" max="4353" width="7" style="1" customWidth="1"/>
    <col min="4354" max="4354" width="66.28515625" style="1" customWidth="1"/>
    <col min="4355" max="4355" width="14" style="1" customWidth="1"/>
    <col min="4356" max="4356" width="13.5703125" style="1" customWidth="1"/>
    <col min="4357" max="4357" width="13.7109375" style="1" customWidth="1"/>
    <col min="4358" max="4358" width="12.42578125" style="1" customWidth="1"/>
    <col min="4359" max="4359" width="11.7109375" style="1" customWidth="1"/>
    <col min="4360" max="4360" width="11.28515625" style="1" customWidth="1"/>
    <col min="4361" max="4605" width="9.140625" style="1"/>
    <col min="4606" max="4606" width="0" style="1" hidden="1" customWidth="1"/>
    <col min="4607" max="4607" width="7.140625" style="1" customWidth="1"/>
    <col min="4608" max="4608" width="14.42578125" style="1" customWidth="1"/>
    <col min="4609" max="4609" width="7" style="1" customWidth="1"/>
    <col min="4610" max="4610" width="66.28515625" style="1" customWidth="1"/>
    <col min="4611" max="4611" width="14" style="1" customWidth="1"/>
    <col min="4612" max="4612" width="13.5703125" style="1" customWidth="1"/>
    <col min="4613" max="4613" width="13.7109375" style="1" customWidth="1"/>
    <col min="4614" max="4614" width="12.42578125" style="1" customWidth="1"/>
    <col min="4615" max="4615" width="11.7109375" style="1" customWidth="1"/>
    <col min="4616" max="4616" width="11.28515625" style="1" customWidth="1"/>
    <col min="4617" max="4861" width="9.140625" style="1"/>
    <col min="4862" max="4862" width="0" style="1" hidden="1" customWidth="1"/>
    <col min="4863" max="4863" width="7.140625" style="1" customWidth="1"/>
    <col min="4864" max="4864" width="14.42578125" style="1" customWidth="1"/>
    <col min="4865" max="4865" width="7" style="1" customWidth="1"/>
    <col min="4866" max="4866" width="66.28515625" style="1" customWidth="1"/>
    <col min="4867" max="4867" width="14" style="1" customWidth="1"/>
    <col min="4868" max="4868" width="13.5703125" style="1" customWidth="1"/>
    <col min="4869" max="4869" width="13.7109375" style="1" customWidth="1"/>
    <col min="4870" max="4870" width="12.42578125" style="1" customWidth="1"/>
    <col min="4871" max="4871" width="11.7109375" style="1" customWidth="1"/>
    <col min="4872" max="4872" width="11.28515625" style="1" customWidth="1"/>
    <col min="4873" max="5117" width="9.140625" style="1"/>
    <col min="5118" max="5118" width="0" style="1" hidden="1" customWidth="1"/>
    <col min="5119" max="5119" width="7.140625" style="1" customWidth="1"/>
    <col min="5120" max="5120" width="14.42578125" style="1" customWidth="1"/>
    <col min="5121" max="5121" width="7" style="1" customWidth="1"/>
    <col min="5122" max="5122" width="66.28515625" style="1" customWidth="1"/>
    <col min="5123" max="5123" width="14" style="1" customWidth="1"/>
    <col min="5124" max="5124" width="13.5703125" style="1" customWidth="1"/>
    <col min="5125" max="5125" width="13.7109375" style="1" customWidth="1"/>
    <col min="5126" max="5126" width="12.42578125" style="1" customWidth="1"/>
    <col min="5127" max="5127" width="11.7109375" style="1" customWidth="1"/>
    <col min="5128" max="5128" width="11.28515625" style="1" customWidth="1"/>
    <col min="5129" max="5373" width="9.140625" style="1"/>
    <col min="5374" max="5374" width="0" style="1" hidden="1" customWidth="1"/>
    <col min="5375" max="5375" width="7.140625" style="1" customWidth="1"/>
    <col min="5376" max="5376" width="14.42578125" style="1" customWidth="1"/>
    <col min="5377" max="5377" width="7" style="1" customWidth="1"/>
    <col min="5378" max="5378" width="66.28515625" style="1" customWidth="1"/>
    <col min="5379" max="5379" width="14" style="1" customWidth="1"/>
    <col min="5380" max="5380" width="13.5703125" style="1" customWidth="1"/>
    <col min="5381" max="5381" width="13.7109375" style="1" customWidth="1"/>
    <col min="5382" max="5382" width="12.42578125" style="1" customWidth="1"/>
    <col min="5383" max="5383" width="11.7109375" style="1" customWidth="1"/>
    <col min="5384" max="5384" width="11.28515625" style="1" customWidth="1"/>
    <col min="5385" max="5629" width="9.140625" style="1"/>
    <col min="5630" max="5630" width="0" style="1" hidden="1" customWidth="1"/>
    <col min="5631" max="5631" width="7.140625" style="1" customWidth="1"/>
    <col min="5632" max="5632" width="14.42578125" style="1" customWidth="1"/>
    <col min="5633" max="5633" width="7" style="1" customWidth="1"/>
    <col min="5634" max="5634" width="66.28515625" style="1" customWidth="1"/>
    <col min="5635" max="5635" width="14" style="1" customWidth="1"/>
    <col min="5636" max="5636" width="13.5703125" style="1" customWidth="1"/>
    <col min="5637" max="5637" width="13.7109375" style="1" customWidth="1"/>
    <col min="5638" max="5638" width="12.42578125" style="1" customWidth="1"/>
    <col min="5639" max="5639" width="11.7109375" style="1" customWidth="1"/>
    <col min="5640" max="5640" width="11.28515625" style="1" customWidth="1"/>
    <col min="5641" max="5885" width="9.140625" style="1"/>
    <col min="5886" max="5886" width="0" style="1" hidden="1" customWidth="1"/>
    <col min="5887" max="5887" width="7.140625" style="1" customWidth="1"/>
    <col min="5888" max="5888" width="14.42578125" style="1" customWidth="1"/>
    <col min="5889" max="5889" width="7" style="1" customWidth="1"/>
    <col min="5890" max="5890" width="66.28515625" style="1" customWidth="1"/>
    <col min="5891" max="5891" width="14" style="1" customWidth="1"/>
    <col min="5892" max="5892" width="13.5703125" style="1" customWidth="1"/>
    <col min="5893" max="5893" width="13.7109375" style="1" customWidth="1"/>
    <col min="5894" max="5894" width="12.42578125" style="1" customWidth="1"/>
    <col min="5895" max="5895" width="11.7109375" style="1" customWidth="1"/>
    <col min="5896" max="5896" width="11.28515625" style="1" customWidth="1"/>
    <col min="5897" max="6141" width="9.140625" style="1"/>
    <col min="6142" max="6142" width="0" style="1" hidden="1" customWidth="1"/>
    <col min="6143" max="6143" width="7.140625" style="1" customWidth="1"/>
    <col min="6144" max="6144" width="14.42578125" style="1" customWidth="1"/>
    <col min="6145" max="6145" width="7" style="1" customWidth="1"/>
    <col min="6146" max="6146" width="66.28515625" style="1" customWidth="1"/>
    <col min="6147" max="6147" width="14" style="1" customWidth="1"/>
    <col min="6148" max="6148" width="13.5703125" style="1" customWidth="1"/>
    <col min="6149" max="6149" width="13.7109375" style="1" customWidth="1"/>
    <col min="6150" max="6150" width="12.42578125" style="1" customWidth="1"/>
    <col min="6151" max="6151" width="11.7109375" style="1" customWidth="1"/>
    <col min="6152" max="6152" width="11.28515625" style="1" customWidth="1"/>
    <col min="6153" max="6397" width="9.140625" style="1"/>
    <col min="6398" max="6398" width="0" style="1" hidden="1" customWidth="1"/>
    <col min="6399" max="6399" width="7.140625" style="1" customWidth="1"/>
    <col min="6400" max="6400" width="14.42578125" style="1" customWidth="1"/>
    <col min="6401" max="6401" width="7" style="1" customWidth="1"/>
    <col min="6402" max="6402" width="66.28515625" style="1" customWidth="1"/>
    <col min="6403" max="6403" width="14" style="1" customWidth="1"/>
    <col min="6404" max="6404" width="13.5703125" style="1" customWidth="1"/>
    <col min="6405" max="6405" width="13.7109375" style="1" customWidth="1"/>
    <col min="6406" max="6406" width="12.42578125" style="1" customWidth="1"/>
    <col min="6407" max="6407" width="11.7109375" style="1" customWidth="1"/>
    <col min="6408" max="6408" width="11.28515625" style="1" customWidth="1"/>
    <col min="6409" max="6653" width="9.140625" style="1"/>
    <col min="6654" max="6654" width="0" style="1" hidden="1" customWidth="1"/>
    <col min="6655" max="6655" width="7.140625" style="1" customWidth="1"/>
    <col min="6656" max="6656" width="14.42578125" style="1" customWidth="1"/>
    <col min="6657" max="6657" width="7" style="1" customWidth="1"/>
    <col min="6658" max="6658" width="66.28515625" style="1" customWidth="1"/>
    <col min="6659" max="6659" width="14" style="1" customWidth="1"/>
    <col min="6660" max="6660" width="13.5703125" style="1" customWidth="1"/>
    <col min="6661" max="6661" width="13.7109375" style="1" customWidth="1"/>
    <col min="6662" max="6662" width="12.42578125" style="1" customWidth="1"/>
    <col min="6663" max="6663" width="11.7109375" style="1" customWidth="1"/>
    <col min="6664" max="6664" width="11.28515625" style="1" customWidth="1"/>
    <col min="6665" max="6909" width="9.140625" style="1"/>
    <col min="6910" max="6910" width="0" style="1" hidden="1" customWidth="1"/>
    <col min="6911" max="6911" width="7.140625" style="1" customWidth="1"/>
    <col min="6912" max="6912" width="14.42578125" style="1" customWidth="1"/>
    <col min="6913" max="6913" width="7" style="1" customWidth="1"/>
    <col min="6914" max="6914" width="66.28515625" style="1" customWidth="1"/>
    <col min="6915" max="6915" width="14" style="1" customWidth="1"/>
    <col min="6916" max="6916" width="13.5703125" style="1" customWidth="1"/>
    <col min="6917" max="6917" width="13.7109375" style="1" customWidth="1"/>
    <col min="6918" max="6918" width="12.42578125" style="1" customWidth="1"/>
    <col min="6919" max="6919" width="11.7109375" style="1" customWidth="1"/>
    <col min="6920" max="6920" width="11.28515625" style="1" customWidth="1"/>
    <col min="6921" max="7165" width="9.140625" style="1"/>
    <col min="7166" max="7166" width="0" style="1" hidden="1" customWidth="1"/>
    <col min="7167" max="7167" width="7.140625" style="1" customWidth="1"/>
    <col min="7168" max="7168" width="14.42578125" style="1" customWidth="1"/>
    <col min="7169" max="7169" width="7" style="1" customWidth="1"/>
    <col min="7170" max="7170" width="66.28515625" style="1" customWidth="1"/>
    <col min="7171" max="7171" width="14" style="1" customWidth="1"/>
    <col min="7172" max="7172" width="13.5703125" style="1" customWidth="1"/>
    <col min="7173" max="7173" width="13.7109375" style="1" customWidth="1"/>
    <col min="7174" max="7174" width="12.42578125" style="1" customWidth="1"/>
    <col min="7175" max="7175" width="11.7109375" style="1" customWidth="1"/>
    <col min="7176" max="7176" width="11.28515625" style="1" customWidth="1"/>
    <col min="7177" max="7421" width="9.140625" style="1"/>
    <col min="7422" max="7422" width="0" style="1" hidden="1" customWidth="1"/>
    <col min="7423" max="7423" width="7.140625" style="1" customWidth="1"/>
    <col min="7424" max="7424" width="14.42578125" style="1" customWidth="1"/>
    <col min="7425" max="7425" width="7" style="1" customWidth="1"/>
    <col min="7426" max="7426" width="66.28515625" style="1" customWidth="1"/>
    <col min="7427" max="7427" width="14" style="1" customWidth="1"/>
    <col min="7428" max="7428" width="13.5703125" style="1" customWidth="1"/>
    <col min="7429" max="7429" width="13.7109375" style="1" customWidth="1"/>
    <col min="7430" max="7430" width="12.42578125" style="1" customWidth="1"/>
    <col min="7431" max="7431" width="11.7109375" style="1" customWidth="1"/>
    <col min="7432" max="7432" width="11.28515625" style="1" customWidth="1"/>
    <col min="7433" max="7677" width="9.140625" style="1"/>
    <col min="7678" max="7678" width="0" style="1" hidden="1" customWidth="1"/>
    <col min="7679" max="7679" width="7.140625" style="1" customWidth="1"/>
    <col min="7680" max="7680" width="14.42578125" style="1" customWidth="1"/>
    <col min="7681" max="7681" width="7" style="1" customWidth="1"/>
    <col min="7682" max="7682" width="66.28515625" style="1" customWidth="1"/>
    <col min="7683" max="7683" width="14" style="1" customWidth="1"/>
    <col min="7684" max="7684" width="13.5703125" style="1" customWidth="1"/>
    <col min="7685" max="7685" width="13.7109375" style="1" customWidth="1"/>
    <col min="7686" max="7686" width="12.42578125" style="1" customWidth="1"/>
    <col min="7687" max="7687" width="11.7109375" style="1" customWidth="1"/>
    <col min="7688" max="7688" width="11.28515625" style="1" customWidth="1"/>
    <col min="7689" max="7933" width="9.140625" style="1"/>
    <col min="7934" max="7934" width="0" style="1" hidden="1" customWidth="1"/>
    <col min="7935" max="7935" width="7.140625" style="1" customWidth="1"/>
    <col min="7936" max="7936" width="14.42578125" style="1" customWidth="1"/>
    <col min="7937" max="7937" width="7" style="1" customWidth="1"/>
    <col min="7938" max="7938" width="66.28515625" style="1" customWidth="1"/>
    <col min="7939" max="7939" width="14" style="1" customWidth="1"/>
    <col min="7940" max="7940" width="13.5703125" style="1" customWidth="1"/>
    <col min="7941" max="7941" width="13.7109375" style="1" customWidth="1"/>
    <col min="7942" max="7942" width="12.42578125" style="1" customWidth="1"/>
    <col min="7943" max="7943" width="11.7109375" style="1" customWidth="1"/>
    <col min="7944" max="7944" width="11.28515625" style="1" customWidth="1"/>
    <col min="7945" max="8189" width="9.140625" style="1"/>
    <col min="8190" max="8190" width="0" style="1" hidden="1" customWidth="1"/>
    <col min="8191" max="8191" width="7.140625" style="1" customWidth="1"/>
    <col min="8192" max="8192" width="14.42578125" style="1" customWidth="1"/>
    <col min="8193" max="8193" width="7" style="1" customWidth="1"/>
    <col min="8194" max="8194" width="66.28515625" style="1" customWidth="1"/>
    <col min="8195" max="8195" width="14" style="1" customWidth="1"/>
    <col min="8196" max="8196" width="13.5703125" style="1" customWidth="1"/>
    <col min="8197" max="8197" width="13.7109375" style="1" customWidth="1"/>
    <col min="8198" max="8198" width="12.42578125" style="1" customWidth="1"/>
    <col min="8199" max="8199" width="11.7109375" style="1" customWidth="1"/>
    <col min="8200" max="8200" width="11.28515625" style="1" customWidth="1"/>
    <col min="8201" max="8445" width="9.140625" style="1"/>
    <col min="8446" max="8446" width="0" style="1" hidden="1" customWidth="1"/>
    <col min="8447" max="8447" width="7.140625" style="1" customWidth="1"/>
    <col min="8448" max="8448" width="14.42578125" style="1" customWidth="1"/>
    <col min="8449" max="8449" width="7" style="1" customWidth="1"/>
    <col min="8450" max="8450" width="66.28515625" style="1" customWidth="1"/>
    <col min="8451" max="8451" width="14" style="1" customWidth="1"/>
    <col min="8452" max="8452" width="13.5703125" style="1" customWidth="1"/>
    <col min="8453" max="8453" width="13.7109375" style="1" customWidth="1"/>
    <col min="8454" max="8454" width="12.42578125" style="1" customWidth="1"/>
    <col min="8455" max="8455" width="11.7109375" style="1" customWidth="1"/>
    <col min="8456" max="8456" width="11.28515625" style="1" customWidth="1"/>
    <col min="8457" max="8701" width="9.140625" style="1"/>
    <col min="8702" max="8702" width="0" style="1" hidden="1" customWidth="1"/>
    <col min="8703" max="8703" width="7.140625" style="1" customWidth="1"/>
    <col min="8704" max="8704" width="14.42578125" style="1" customWidth="1"/>
    <col min="8705" max="8705" width="7" style="1" customWidth="1"/>
    <col min="8706" max="8706" width="66.28515625" style="1" customWidth="1"/>
    <col min="8707" max="8707" width="14" style="1" customWidth="1"/>
    <col min="8708" max="8708" width="13.5703125" style="1" customWidth="1"/>
    <col min="8709" max="8709" width="13.7109375" style="1" customWidth="1"/>
    <col min="8710" max="8710" width="12.42578125" style="1" customWidth="1"/>
    <col min="8711" max="8711" width="11.7109375" style="1" customWidth="1"/>
    <col min="8712" max="8712" width="11.28515625" style="1" customWidth="1"/>
    <col min="8713" max="8957" width="9.140625" style="1"/>
    <col min="8958" max="8958" width="0" style="1" hidden="1" customWidth="1"/>
    <col min="8959" max="8959" width="7.140625" style="1" customWidth="1"/>
    <col min="8960" max="8960" width="14.42578125" style="1" customWidth="1"/>
    <col min="8961" max="8961" width="7" style="1" customWidth="1"/>
    <col min="8962" max="8962" width="66.28515625" style="1" customWidth="1"/>
    <col min="8963" max="8963" width="14" style="1" customWidth="1"/>
    <col min="8964" max="8964" width="13.5703125" style="1" customWidth="1"/>
    <col min="8965" max="8965" width="13.7109375" style="1" customWidth="1"/>
    <col min="8966" max="8966" width="12.42578125" style="1" customWidth="1"/>
    <col min="8967" max="8967" width="11.7109375" style="1" customWidth="1"/>
    <col min="8968" max="8968" width="11.28515625" style="1" customWidth="1"/>
    <col min="8969" max="9213" width="9.140625" style="1"/>
    <col min="9214" max="9214" width="0" style="1" hidden="1" customWidth="1"/>
    <col min="9215" max="9215" width="7.140625" style="1" customWidth="1"/>
    <col min="9216" max="9216" width="14.42578125" style="1" customWidth="1"/>
    <col min="9217" max="9217" width="7" style="1" customWidth="1"/>
    <col min="9218" max="9218" width="66.28515625" style="1" customWidth="1"/>
    <col min="9219" max="9219" width="14" style="1" customWidth="1"/>
    <col min="9220" max="9220" width="13.5703125" style="1" customWidth="1"/>
    <col min="9221" max="9221" width="13.7109375" style="1" customWidth="1"/>
    <col min="9222" max="9222" width="12.42578125" style="1" customWidth="1"/>
    <col min="9223" max="9223" width="11.7109375" style="1" customWidth="1"/>
    <col min="9224" max="9224" width="11.28515625" style="1" customWidth="1"/>
    <col min="9225" max="9469" width="9.140625" style="1"/>
    <col min="9470" max="9470" width="0" style="1" hidden="1" customWidth="1"/>
    <col min="9471" max="9471" width="7.140625" style="1" customWidth="1"/>
    <col min="9472" max="9472" width="14.42578125" style="1" customWidth="1"/>
    <col min="9473" max="9473" width="7" style="1" customWidth="1"/>
    <col min="9474" max="9474" width="66.28515625" style="1" customWidth="1"/>
    <col min="9475" max="9475" width="14" style="1" customWidth="1"/>
    <col min="9476" max="9476" width="13.5703125" style="1" customWidth="1"/>
    <col min="9477" max="9477" width="13.7109375" style="1" customWidth="1"/>
    <col min="9478" max="9478" width="12.42578125" style="1" customWidth="1"/>
    <col min="9479" max="9479" width="11.7109375" style="1" customWidth="1"/>
    <col min="9480" max="9480" width="11.28515625" style="1" customWidth="1"/>
    <col min="9481" max="9725" width="9.140625" style="1"/>
    <col min="9726" max="9726" width="0" style="1" hidden="1" customWidth="1"/>
    <col min="9727" max="9727" width="7.140625" style="1" customWidth="1"/>
    <col min="9728" max="9728" width="14.42578125" style="1" customWidth="1"/>
    <col min="9729" max="9729" width="7" style="1" customWidth="1"/>
    <col min="9730" max="9730" width="66.28515625" style="1" customWidth="1"/>
    <col min="9731" max="9731" width="14" style="1" customWidth="1"/>
    <col min="9732" max="9732" width="13.5703125" style="1" customWidth="1"/>
    <col min="9733" max="9733" width="13.7109375" style="1" customWidth="1"/>
    <col min="9734" max="9734" width="12.42578125" style="1" customWidth="1"/>
    <col min="9735" max="9735" width="11.7109375" style="1" customWidth="1"/>
    <col min="9736" max="9736" width="11.28515625" style="1" customWidth="1"/>
    <col min="9737" max="9981" width="9.140625" style="1"/>
    <col min="9982" max="9982" width="0" style="1" hidden="1" customWidth="1"/>
    <col min="9983" max="9983" width="7.140625" style="1" customWidth="1"/>
    <col min="9984" max="9984" width="14.42578125" style="1" customWidth="1"/>
    <col min="9985" max="9985" width="7" style="1" customWidth="1"/>
    <col min="9986" max="9986" width="66.28515625" style="1" customWidth="1"/>
    <col min="9987" max="9987" width="14" style="1" customWidth="1"/>
    <col min="9988" max="9988" width="13.5703125" style="1" customWidth="1"/>
    <col min="9989" max="9989" width="13.7109375" style="1" customWidth="1"/>
    <col min="9990" max="9990" width="12.42578125" style="1" customWidth="1"/>
    <col min="9991" max="9991" width="11.7109375" style="1" customWidth="1"/>
    <col min="9992" max="9992" width="11.28515625" style="1" customWidth="1"/>
    <col min="9993" max="10237" width="9.140625" style="1"/>
    <col min="10238" max="10238" width="0" style="1" hidden="1" customWidth="1"/>
    <col min="10239" max="10239" width="7.140625" style="1" customWidth="1"/>
    <col min="10240" max="10240" width="14.42578125" style="1" customWidth="1"/>
    <col min="10241" max="10241" width="7" style="1" customWidth="1"/>
    <col min="10242" max="10242" width="66.28515625" style="1" customWidth="1"/>
    <col min="10243" max="10243" width="14" style="1" customWidth="1"/>
    <col min="10244" max="10244" width="13.5703125" style="1" customWidth="1"/>
    <col min="10245" max="10245" width="13.7109375" style="1" customWidth="1"/>
    <col min="10246" max="10246" width="12.42578125" style="1" customWidth="1"/>
    <col min="10247" max="10247" width="11.7109375" style="1" customWidth="1"/>
    <col min="10248" max="10248" width="11.28515625" style="1" customWidth="1"/>
    <col min="10249" max="10493" width="9.140625" style="1"/>
    <col min="10494" max="10494" width="0" style="1" hidden="1" customWidth="1"/>
    <col min="10495" max="10495" width="7.140625" style="1" customWidth="1"/>
    <col min="10496" max="10496" width="14.42578125" style="1" customWidth="1"/>
    <col min="10497" max="10497" width="7" style="1" customWidth="1"/>
    <col min="10498" max="10498" width="66.28515625" style="1" customWidth="1"/>
    <col min="10499" max="10499" width="14" style="1" customWidth="1"/>
    <col min="10500" max="10500" width="13.5703125" style="1" customWidth="1"/>
    <col min="10501" max="10501" width="13.7109375" style="1" customWidth="1"/>
    <col min="10502" max="10502" width="12.42578125" style="1" customWidth="1"/>
    <col min="10503" max="10503" width="11.7109375" style="1" customWidth="1"/>
    <col min="10504" max="10504" width="11.28515625" style="1" customWidth="1"/>
    <col min="10505" max="10749" width="9.140625" style="1"/>
    <col min="10750" max="10750" width="0" style="1" hidden="1" customWidth="1"/>
    <col min="10751" max="10751" width="7.140625" style="1" customWidth="1"/>
    <col min="10752" max="10752" width="14.42578125" style="1" customWidth="1"/>
    <col min="10753" max="10753" width="7" style="1" customWidth="1"/>
    <col min="10754" max="10754" width="66.28515625" style="1" customWidth="1"/>
    <col min="10755" max="10755" width="14" style="1" customWidth="1"/>
    <col min="10756" max="10756" width="13.5703125" style="1" customWidth="1"/>
    <col min="10757" max="10757" width="13.7109375" style="1" customWidth="1"/>
    <col min="10758" max="10758" width="12.42578125" style="1" customWidth="1"/>
    <col min="10759" max="10759" width="11.7109375" style="1" customWidth="1"/>
    <col min="10760" max="10760" width="11.28515625" style="1" customWidth="1"/>
    <col min="10761" max="11005" width="9.140625" style="1"/>
    <col min="11006" max="11006" width="0" style="1" hidden="1" customWidth="1"/>
    <col min="11007" max="11007" width="7.140625" style="1" customWidth="1"/>
    <col min="11008" max="11008" width="14.42578125" style="1" customWidth="1"/>
    <col min="11009" max="11009" width="7" style="1" customWidth="1"/>
    <col min="11010" max="11010" width="66.28515625" style="1" customWidth="1"/>
    <col min="11011" max="11011" width="14" style="1" customWidth="1"/>
    <col min="11012" max="11012" width="13.5703125" style="1" customWidth="1"/>
    <col min="11013" max="11013" width="13.7109375" style="1" customWidth="1"/>
    <col min="11014" max="11014" width="12.42578125" style="1" customWidth="1"/>
    <col min="11015" max="11015" width="11.7109375" style="1" customWidth="1"/>
    <col min="11016" max="11016" width="11.28515625" style="1" customWidth="1"/>
    <col min="11017" max="11261" width="9.140625" style="1"/>
    <col min="11262" max="11262" width="0" style="1" hidden="1" customWidth="1"/>
    <col min="11263" max="11263" width="7.140625" style="1" customWidth="1"/>
    <col min="11264" max="11264" width="14.42578125" style="1" customWidth="1"/>
    <col min="11265" max="11265" width="7" style="1" customWidth="1"/>
    <col min="11266" max="11266" width="66.28515625" style="1" customWidth="1"/>
    <col min="11267" max="11267" width="14" style="1" customWidth="1"/>
    <col min="11268" max="11268" width="13.5703125" style="1" customWidth="1"/>
    <col min="11269" max="11269" width="13.7109375" style="1" customWidth="1"/>
    <col min="11270" max="11270" width="12.42578125" style="1" customWidth="1"/>
    <col min="11271" max="11271" width="11.7109375" style="1" customWidth="1"/>
    <col min="11272" max="11272" width="11.28515625" style="1" customWidth="1"/>
    <col min="11273" max="11517" width="9.140625" style="1"/>
    <col min="11518" max="11518" width="0" style="1" hidden="1" customWidth="1"/>
    <col min="11519" max="11519" width="7.140625" style="1" customWidth="1"/>
    <col min="11520" max="11520" width="14.42578125" style="1" customWidth="1"/>
    <col min="11521" max="11521" width="7" style="1" customWidth="1"/>
    <col min="11522" max="11522" width="66.28515625" style="1" customWidth="1"/>
    <col min="11523" max="11523" width="14" style="1" customWidth="1"/>
    <col min="11524" max="11524" width="13.5703125" style="1" customWidth="1"/>
    <col min="11525" max="11525" width="13.7109375" style="1" customWidth="1"/>
    <col min="11526" max="11526" width="12.42578125" style="1" customWidth="1"/>
    <col min="11527" max="11527" width="11.7109375" style="1" customWidth="1"/>
    <col min="11528" max="11528" width="11.28515625" style="1" customWidth="1"/>
    <col min="11529" max="11773" width="9.140625" style="1"/>
    <col min="11774" max="11774" width="0" style="1" hidden="1" customWidth="1"/>
    <col min="11775" max="11775" width="7.140625" style="1" customWidth="1"/>
    <col min="11776" max="11776" width="14.42578125" style="1" customWidth="1"/>
    <col min="11777" max="11777" width="7" style="1" customWidth="1"/>
    <col min="11778" max="11778" width="66.28515625" style="1" customWidth="1"/>
    <col min="11779" max="11779" width="14" style="1" customWidth="1"/>
    <col min="11780" max="11780" width="13.5703125" style="1" customWidth="1"/>
    <col min="11781" max="11781" width="13.7109375" style="1" customWidth="1"/>
    <col min="11782" max="11782" width="12.42578125" style="1" customWidth="1"/>
    <col min="11783" max="11783" width="11.7109375" style="1" customWidth="1"/>
    <col min="11784" max="11784" width="11.28515625" style="1" customWidth="1"/>
    <col min="11785" max="12029" width="9.140625" style="1"/>
    <col min="12030" max="12030" width="0" style="1" hidden="1" customWidth="1"/>
    <col min="12031" max="12031" width="7.140625" style="1" customWidth="1"/>
    <col min="12032" max="12032" width="14.42578125" style="1" customWidth="1"/>
    <col min="12033" max="12033" width="7" style="1" customWidth="1"/>
    <col min="12034" max="12034" width="66.28515625" style="1" customWidth="1"/>
    <col min="12035" max="12035" width="14" style="1" customWidth="1"/>
    <col min="12036" max="12036" width="13.5703125" style="1" customWidth="1"/>
    <col min="12037" max="12037" width="13.7109375" style="1" customWidth="1"/>
    <col min="12038" max="12038" width="12.42578125" style="1" customWidth="1"/>
    <col min="12039" max="12039" width="11.7109375" style="1" customWidth="1"/>
    <col min="12040" max="12040" width="11.28515625" style="1" customWidth="1"/>
    <col min="12041" max="12285" width="9.140625" style="1"/>
    <col min="12286" max="12286" width="0" style="1" hidden="1" customWidth="1"/>
    <col min="12287" max="12287" width="7.140625" style="1" customWidth="1"/>
    <col min="12288" max="12288" width="14.42578125" style="1" customWidth="1"/>
    <col min="12289" max="12289" width="7" style="1" customWidth="1"/>
    <col min="12290" max="12290" width="66.28515625" style="1" customWidth="1"/>
    <col min="12291" max="12291" width="14" style="1" customWidth="1"/>
    <col min="12292" max="12292" width="13.5703125" style="1" customWidth="1"/>
    <col min="12293" max="12293" width="13.7109375" style="1" customWidth="1"/>
    <col min="12294" max="12294" width="12.42578125" style="1" customWidth="1"/>
    <col min="12295" max="12295" width="11.7109375" style="1" customWidth="1"/>
    <col min="12296" max="12296" width="11.28515625" style="1" customWidth="1"/>
    <col min="12297" max="12541" width="9.140625" style="1"/>
    <col min="12542" max="12542" width="0" style="1" hidden="1" customWidth="1"/>
    <col min="12543" max="12543" width="7.140625" style="1" customWidth="1"/>
    <col min="12544" max="12544" width="14.42578125" style="1" customWidth="1"/>
    <col min="12545" max="12545" width="7" style="1" customWidth="1"/>
    <col min="12546" max="12546" width="66.28515625" style="1" customWidth="1"/>
    <col min="12547" max="12547" width="14" style="1" customWidth="1"/>
    <col min="12548" max="12548" width="13.5703125" style="1" customWidth="1"/>
    <col min="12549" max="12549" width="13.7109375" style="1" customWidth="1"/>
    <col min="12550" max="12550" width="12.42578125" style="1" customWidth="1"/>
    <col min="12551" max="12551" width="11.7109375" style="1" customWidth="1"/>
    <col min="12552" max="12552" width="11.28515625" style="1" customWidth="1"/>
    <col min="12553" max="12797" width="9.140625" style="1"/>
    <col min="12798" max="12798" width="0" style="1" hidden="1" customWidth="1"/>
    <col min="12799" max="12799" width="7.140625" style="1" customWidth="1"/>
    <col min="12800" max="12800" width="14.42578125" style="1" customWidth="1"/>
    <col min="12801" max="12801" width="7" style="1" customWidth="1"/>
    <col min="12802" max="12802" width="66.28515625" style="1" customWidth="1"/>
    <col min="12803" max="12803" width="14" style="1" customWidth="1"/>
    <col min="12804" max="12804" width="13.5703125" style="1" customWidth="1"/>
    <col min="12805" max="12805" width="13.7109375" style="1" customWidth="1"/>
    <col min="12806" max="12806" width="12.42578125" style="1" customWidth="1"/>
    <col min="12807" max="12807" width="11.7109375" style="1" customWidth="1"/>
    <col min="12808" max="12808" width="11.28515625" style="1" customWidth="1"/>
    <col min="12809" max="13053" width="9.140625" style="1"/>
    <col min="13054" max="13054" width="0" style="1" hidden="1" customWidth="1"/>
    <col min="13055" max="13055" width="7.140625" style="1" customWidth="1"/>
    <col min="13056" max="13056" width="14.42578125" style="1" customWidth="1"/>
    <col min="13057" max="13057" width="7" style="1" customWidth="1"/>
    <col min="13058" max="13058" width="66.28515625" style="1" customWidth="1"/>
    <col min="13059" max="13059" width="14" style="1" customWidth="1"/>
    <col min="13060" max="13060" width="13.5703125" style="1" customWidth="1"/>
    <col min="13061" max="13061" width="13.7109375" style="1" customWidth="1"/>
    <col min="13062" max="13062" width="12.42578125" style="1" customWidth="1"/>
    <col min="13063" max="13063" width="11.7109375" style="1" customWidth="1"/>
    <col min="13064" max="13064" width="11.28515625" style="1" customWidth="1"/>
    <col min="13065" max="13309" width="9.140625" style="1"/>
    <col min="13310" max="13310" width="0" style="1" hidden="1" customWidth="1"/>
    <col min="13311" max="13311" width="7.140625" style="1" customWidth="1"/>
    <col min="13312" max="13312" width="14.42578125" style="1" customWidth="1"/>
    <col min="13313" max="13313" width="7" style="1" customWidth="1"/>
    <col min="13314" max="13314" width="66.28515625" style="1" customWidth="1"/>
    <col min="13315" max="13315" width="14" style="1" customWidth="1"/>
    <col min="13316" max="13316" width="13.5703125" style="1" customWidth="1"/>
    <col min="13317" max="13317" width="13.7109375" style="1" customWidth="1"/>
    <col min="13318" max="13318" width="12.42578125" style="1" customWidth="1"/>
    <col min="13319" max="13319" width="11.7109375" style="1" customWidth="1"/>
    <col min="13320" max="13320" width="11.28515625" style="1" customWidth="1"/>
    <col min="13321" max="13565" width="9.140625" style="1"/>
    <col min="13566" max="13566" width="0" style="1" hidden="1" customWidth="1"/>
    <col min="13567" max="13567" width="7.140625" style="1" customWidth="1"/>
    <col min="13568" max="13568" width="14.42578125" style="1" customWidth="1"/>
    <col min="13569" max="13569" width="7" style="1" customWidth="1"/>
    <col min="13570" max="13570" width="66.28515625" style="1" customWidth="1"/>
    <col min="13571" max="13571" width="14" style="1" customWidth="1"/>
    <col min="13572" max="13572" width="13.5703125" style="1" customWidth="1"/>
    <col min="13573" max="13573" width="13.7109375" style="1" customWidth="1"/>
    <col min="13574" max="13574" width="12.42578125" style="1" customWidth="1"/>
    <col min="13575" max="13575" width="11.7109375" style="1" customWidth="1"/>
    <col min="13576" max="13576" width="11.28515625" style="1" customWidth="1"/>
    <col min="13577" max="13821" width="9.140625" style="1"/>
    <col min="13822" max="13822" width="0" style="1" hidden="1" customWidth="1"/>
    <col min="13823" max="13823" width="7.140625" style="1" customWidth="1"/>
    <col min="13824" max="13824" width="14.42578125" style="1" customWidth="1"/>
    <col min="13825" max="13825" width="7" style="1" customWidth="1"/>
    <col min="13826" max="13826" width="66.28515625" style="1" customWidth="1"/>
    <col min="13827" max="13827" width="14" style="1" customWidth="1"/>
    <col min="13828" max="13828" width="13.5703125" style="1" customWidth="1"/>
    <col min="13829" max="13829" width="13.7109375" style="1" customWidth="1"/>
    <col min="13830" max="13830" width="12.42578125" style="1" customWidth="1"/>
    <col min="13831" max="13831" width="11.7109375" style="1" customWidth="1"/>
    <col min="13832" max="13832" width="11.28515625" style="1" customWidth="1"/>
    <col min="13833" max="14077" width="9.140625" style="1"/>
    <col min="14078" max="14078" width="0" style="1" hidden="1" customWidth="1"/>
    <col min="14079" max="14079" width="7.140625" style="1" customWidth="1"/>
    <col min="14080" max="14080" width="14.42578125" style="1" customWidth="1"/>
    <col min="14081" max="14081" width="7" style="1" customWidth="1"/>
    <col min="14082" max="14082" width="66.28515625" style="1" customWidth="1"/>
    <col min="14083" max="14083" width="14" style="1" customWidth="1"/>
    <col min="14084" max="14084" width="13.5703125" style="1" customWidth="1"/>
    <col min="14085" max="14085" width="13.7109375" style="1" customWidth="1"/>
    <col min="14086" max="14086" width="12.42578125" style="1" customWidth="1"/>
    <col min="14087" max="14087" width="11.7109375" style="1" customWidth="1"/>
    <col min="14088" max="14088" width="11.28515625" style="1" customWidth="1"/>
    <col min="14089" max="14333" width="9.140625" style="1"/>
    <col min="14334" max="14334" width="0" style="1" hidden="1" customWidth="1"/>
    <col min="14335" max="14335" width="7.140625" style="1" customWidth="1"/>
    <col min="14336" max="14336" width="14.42578125" style="1" customWidth="1"/>
    <col min="14337" max="14337" width="7" style="1" customWidth="1"/>
    <col min="14338" max="14338" width="66.28515625" style="1" customWidth="1"/>
    <col min="14339" max="14339" width="14" style="1" customWidth="1"/>
    <col min="14340" max="14340" width="13.5703125" style="1" customWidth="1"/>
    <col min="14341" max="14341" width="13.7109375" style="1" customWidth="1"/>
    <col min="14342" max="14342" width="12.42578125" style="1" customWidth="1"/>
    <col min="14343" max="14343" width="11.7109375" style="1" customWidth="1"/>
    <col min="14344" max="14344" width="11.28515625" style="1" customWidth="1"/>
    <col min="14345" max="14589" width="9.140625" style="1"/>
    <col min="14590" max="14590" width="0" style="1" hidden="1" customWidth="1"/>
    <col min="14591" max="14591" width="7.140625" style="1" customWidth="1"/>
    <col min="14592" max="14592" width="14.42578125" style="1" customWidth="1"/>
    <col min="14593" max="14593" width="7" style="1" customWidth="1"/>
    <col min="14594" max="14594" width="66.28515625" style="1" customWidth="1"/>
    <col min="14595" max="14595" width="14" style="1" customWidth="1"/>
    <col min="14596" max="14596" width="13.5703125" style="1" customWidth="1"/>
    <col min="14597" max="14597" width="13.7109375" style="1" customWidth="1"/>
    <col min="14598" max="14598" width="12.42578125" style="1" customWidth="1"/>
    <col min="14599" max="14599" width="11.7109375" style="1" customWidth="1"/>
    <col min="14600" max="14600" width="11.28515625" style="1" customWidth="1"/>
    <col min="14601" max="14845" width="9.140625" style="1"/>
    <col min="14846" max="14846" width="0" style="1" hidden="1" customWidth="1"/>
    <col min="14847" max="14847" width="7.140625" style="1" customWidth="1"/>
    <col min="14848" max="14848" width="14.42578125" style="1" customWidth="1"/>
    <col min="14849" max="14849" width="7" style="1" customWidth="1"/>
    <col min="14850" max="14850" width="66.28515625" style="1" customWidth="1"/>
    <col min="14851" max="14851" width="14" style="1" customWidth="1"/>
    <col min="14852" max="14852" width="13.5703125" style="1" customWidth="1"/>
    <col min="14853" max="14853" width="13.7109375" style="1" customWidth="1"/>
    <col min="14854" max="14854" width="12.42578125" style="1" customWidth="1"/>
    <col min="14855" max="14855" width="11.7109375" style="1" customWidth="1"/>
    <col min="14856" max="14856" width="11.28515625" style="1" customWidth="1"/>
    <col min="14857" max="15101" width="9.140625" style="1"/>
    <col min="15102" max="15102" width="0" style="1" hidden="1" customWidth="1"/>
    <col min="15103" max="15103" width="7.140625" style="1" customWidth="1"/>
    <col min="15104" max="15104" width="14.42578125" style="1" customWidth="1"/>
    <col min="15105" max="15105" width="7" style="1" customWidth="1"/>
    <col min="15106" max="15106" width="66.28515625" style="1" customWidth="1"/>
    <col min="15107" max="15107" width="14" style="1" customWidth="1"/>
    <col min="15108" max="15108" width="13.5703125" style="1" customWidth="1"/>
    <col min="15109" max="15109" width="13.7109375" style="1" customWidth="1"/>
    <col min="15110" max="15110" width="12.42578125" style="1" customWidth="1"/>
    <col min="15111" max="15111" width="11.7109375" style="1" customWidth="1"/>
    <col min="15112" max="15112" width="11.28515625" style="1" customWidth="1"/>
    <col min="15113" max="15357" width="9.140625" style="1"/>
    <col min="15358" max="15358" width="0" style="1" hidden="1" customWidth="1"/>
    <col min="15359" max="15359" width="7.140625" style="1" customWidth="1"/>
    <col min="15360" max="15360" width="14.42578125" style="1" customWidth="1"/>
    <col min="15361" max="15361" width="7" style="1" customWidth="1"/>
    <col min="15362" max="15362" width="66.28515625" style="1" customWidth="1"/>
    <col min="15363" max="15363" width="14" style="1" customWidth="1"/>
    <col min="15364" max="15364" width="13.5703125" style="1" customWidth="1"/>
    <col min="15365" max="15365" width="13.7109375" style="1" customWidth="1"/>
    <col min="15366" max="15366" width="12.42578125" style="1" customWidth="1"/>
    <col min="15367" max="15367" width="11.7109375" style="1" customWidth="1"/>
    <col min="15368" max="15368" width="11.28515625" style="1" customWidth="1"/>
    <col min="15369" max="15613" width="9.140625" style="1"/>
    <col min="15614" max="15614" width="0" style="1" hidden="1" customWidth="1"/>
    <col min="15615" max="15615" width="7.140625" style="1" customWidth="1"/>
    <col min="15616" max="15616" width="14.42578125" style="1" customWidth="1"/>
    <col min="15617" max="15617" width="7" style="1" customWidth="1"/>
    <col min="15618" max="15618" width="66.28515625" style="1" customWidth="1"/>
    <col min="15619" max="15619" width="14" style="1" customWidth="1"/>
    <col min="15620" max="15620" width="13.5703125" style="1" customWidth="1"/>
    <col min="15621" max="15621" width="13.7109375" style="1" customWidth="1"/>
    <col min="15622" max="15622" width="12.42578125" style="1" customWidth="1"/>
    <col min="15623" max="15623" width="11.7109375" style="1" customWidth="1"/>
    <col min="15624" max="15624" width="11.28515625" style="1" customWidth="1"/>
    <col min="15625" max="15869" width="9.140625" style="1"/>
    <col min="15870" max="15870" width="0" style="1" hidden="1" customWidth="1"/>
    <col min="15871" max="15871" width="7.140625" style="1" customWidth="1"/>
    <col min="15872" max="15872" width="14.42578125" style="1" customWidth="1"/>
    <col min="15873" max="15873" width="7" style="1" customWidth="1"/>
    <col min="15874" max="15874" width="66.28515625" style="1" customWidth="1"/>
    <col min="15875" max="15875" width="14" style="1" customWidth="1"/>
    <col min="15876" max="15876" width="13.5703125" style="1" customWidth="1"/>
    <col min="15877" max="15877" width="13.7109375" style="1" customWidth="1"/>
    <col min="15878" max="15878" width="12.42578125" style="1" customWidth="1"/>
    <col min="15879" max="15879" width="11.7109375" style="1" customWidth="1"/>
    <col min="15880" max="15880" width="11.28515625" style="1" customWidth="1"/>
    <col min="15881" max="16125" width="9.140625" style="1"/>
    <col min="16126" max="16126" width="0" style="1" hidden="1" customWidth="1"/>
    <col min="16127" max="16127" width="7.140625" style="1" customWidth="1"/>
    <col min="16128" max="16128" width="14.42578125" style="1" customWidth="1"/>
    <col min="16129" max="16129" width="7" style="1" customWidth="1"/>
    <col min="16130" max="16130" width="66.28515625" style="1" customWidth="1"/>
    <col min="16131" max="16131" width="14" style="1" customWidth="1"/>
    <col min="16132" max="16132" width="13.5703125" style="1" customWidth="1"/>
    <col min="16133" max="16133" width="13.7109375" style="1" customWidth="1"/>
    <col min="16134" max="16134" width="12.42578125" style="1" customWidth="1"/>
    <col min="16135" max="16135" width="11.7109375" style="1" customWidth="1"/>
    <col min="16136" max="16136" width="11.28515625" style="1" customWidth="1"/>
    <col min="16137" max="16384" width="9.140625" style="1"/>
  </cols>
  <sheetData>
    <row r="1" spans="1:8" ht="16.5">
      <c r="E1" s="3" t="s">
        <v>174</v>
      </c>
      <c r="F1" s="4"/>
      <c r="G1" s="4"/>
      <c r="H1" s="4"/>
    </row>
    <row r="2" spans="1:8" ht="16.5">
      <c r="E2" s="3" t="s">
        <v>77</v>
      </c>
      <c r="F2" s="4"/>
      <c r="G2" s="4"/>
      <c r="H2" s="4"/>
    </row>
    <row r="3" spans="1:8" ht="16.5">
      <c r="E3" s="3" t="s">
        <v>78</v>
      </c>
      <c r="F3" s="4"/>
      <c r="G3" s="4"/>
      <c r="H3" s="4"/>
    </row>
    <row r="4" spans="1:8" ht="14.25" customHeight="1">
      <c r="E4" s="3"/>
      <c r="F4" s="3"/>
      <c r="G4" s="5"/>
    </row>
    <row r="5" spans="1:8" ht="44.25" hidden="1" customHeight="1">
      <c r="E5" s="94"/>
      <c r="F5" s="94"/>
      <c r="G5" s="94"/>
      <c r="H5" s="94"/>
    </row>
    <row r="6" spans="1:8" ht="16.5">
      <c r="B6" s="90" t="s">
        <v>0</v>
      </c>
      <c r="C6" s="90"/>
      <c r="D6" s="90"/>
      <c r="E6" s="90"/>
      <c r="F6" s="90"/>
      <c r="G6" s="90"/>
      <c r="H6" s="90"/>
    </row>
    <row r="7" spans="1:8" ht="16.5">
      <c r="B7" s="90" t="s">
        <v>80</v>
      </c>
      <c r="C7" s="90"/>
      <c r="D7" s="90"/>
      <c r="E7" s="90"/>
      <c r="F7" s="90"/>
      <c r="G7" s="90"/>
      <c r="H7" s="90"/>
    </row>
    <row r="8" spans="1:8" s="6" customFormat="1" ht="16.5">
      <c r="B8" s="90" t="s">
        <v>1</v>
      </c>
      <c r="C8" s="90"/>
      <c r="D8" s="90"/>
      <c r="E8" s="90"/>
      <c r="F8" s="90"/>
      <c r="G8" s="90"/>
      <c r="H8" s="90"/>
    </row>
    <row r="9" spans="1:8" s="6" customFormat="1" ht="16.5">
      <c r="B9" s="90" t="s">
        <v>79</v>
      </c>
      <c r="C9" s="90"/>
      <c r="D9" s="90"/>
      <c r="E9" s="90"/>
      <c r="F9" s="90"/>
      <c r="G9" s="90"/>
      <c r="H9" s="90"/>
    </row>
    <row r="10" spans="1:8" s="6" customFormat="1" ht="44.25" hidden="1" customHeight="1">
      <c r="B10" s="90"/>
      <c r="C10" s="90"/>
      <c r="D10" s="90"/>
      <c r="E10" s="90"/>
      <c r="F10" s="90"/>
      <c r="G10" s="90"/>
      <c r="H10" s="90"/>
    </row>
    <row r="11" spans="1:8" ht="16.5">
      <c r="B11" s="5"/>
      <c r="C11" s="5"/>
      <c r="D11" s="5"/>
      <c r="E11" s="3"/>
      <c r="F11" s="44"/>
      <c r="G11" s="44"/>
      <c r="H11" s="48" t="s">
        <v>88</v>
      </c>
    </row>
    <row r="12" spans="1:8" ht="16.5" customHeight="1">
      <c r="B12" s="92" t="s">
        <v>2</v>
      </c>
      <c r="C12" s="92"/>
      <c r="D12" s="92"/>
      <c r="E12" s="91" t="s">
        <v>3</v>
      </c>
      <c r="F12" s="91" t="s">
        <v>4</v>
      </c>
      <c r="G12" s="92" t="s">
        <v>5</v>
      </c>
      <c r="H12" s="92"/>
    </row>
    <row r="13" spans="1:8" ht="15.75" customHeight="1">
      <c r="B13" s="91" t="s">
        <v>6</v>
      </c>
      <c r="C13" s="91" t="s">
        <v>7</v>
      </c>
      <c r="D13" s="91" t="s">
        <v>8</v>
      </c>
      <c r="E13" s="91"/>
      <c r="F13" s="91"/>
      <c r="G13" s="91" t="s">
        <v>9</v>
      </c>
      <c r="H13" s="91" t="s">
        <v>10</v>
      </c>
    </row>
    <row r="14" spans="1:8" ht="98.25" customHeight="1">
      <c r="B14" s="91"/>
      <c r="C14" s="91"/>
      <c r="D14" s="91"/>
      <c r="E14" s="91"/>
      <c r="F14" s="91"/>
      <c r="G14" s="91"/>
      <c r="H14" s="91"/>
    </row>
    <row r="15" spans="1:8" ht="17.25" customHeight="1">
      <c r="B15" s="7">
        <v>1</v>
      </c>
      <c r="C15" s="7">
        <v>2</v>
      </c>
      <c r="D15" s="7">
        <v>3</v>
      </c>
      <c r="E15" s="7">
        <v>4</v>
      </c>
      <c r="F15" s="7">
        <v>5</v>
      </c>
      <c r="G15" s="7">
        <v>6</v>
      </c>
      <c r="H15" s="7">
        <v>7</v>
      </c>
    </row>
    <row r="16" spans="1:8" s="10" customFormat="1" ht="32.25" customHeight="1">
      <c r="A16" s="8"/>
      <c r="B16" s="96" t="s">
        <v>11</v>
      </c>
      <c r="C16" s="96"/>
      <c r="D16" s="96"/>
      <c r="E16" s="96"/>
      <c r="F16" s="9">
        <f>SUM(F54+F17)</f>
        <v>1431962.5999999999</v>
      </c>
      <c r="G16" s="9">
        <f>SUM(G54+G17)</f>
        <v>458060.30000000005</v>
      </c>
      <c r="H16" s="9">
        <f>SUM(H54+H17)</f>
        <v>973902.29999999993</v>
      </c>
    </row>
    <row r="17" spans="1:8" s="10" customFormat="1" ht="26.25" customHeight="1">
      <c r="A17" s="8"/>
      <c r="B17" s="97" t="s">
        <v>12</v>
      </c>
      <c r="C17" s="97"/>
      <c r="D17" s="97"/>
      <c r="E17" s="97"/>
      <c r="F17" s="9">
        <f t="shared" ref="F17:F22" si="0">G17+H17</f>
        <v>360180.2</v>
      </c>
      <c r="G17" s="9">
        <f>G18+G47+G22+G42+G39</f>
        <v>56476.200000000004</v>
      </c>
      <c r="H17" s="9">
        <f>H18+H47+H42+H22+H39</f>
        <v>303704</v>
      </c>
    </row>
    <row r="18" spans="1:8" s="10" customFormat="1" ht="29.25" customHeight="1">
      <c r="A18" s="8"/>
      <c r="B18" s="11" t="s">
        <v>13</v>
      </c>
      <c r="C18" s="11"/>
      <c r="D18" s="11"/>
      <c r="E18" s="70" t="s">
        <v>32</v>
      </c>
      <c r="F18" s="9">
        <f t="shared" si="0"/>
        <v>10148.6</v>
      </c>
      <c r="G18" s="9">
        <f>G19</f>
        <v>10148.6</v>
      </c>
      <c r="H18" s="9"/>
    </row>
    <row r="19" spans="1:8" s="10" customFormat="1" ht="29.25" customHeight="1">
      <c r="A19" s="8"/>
      <c r="B19" s="11" t="s">
        <v>15</v>
      </c>
      <c r="C19" s="11"/>
      <c r="D19" s="11"/>
      <c r="E19" s="70" t="s">
        <v>33</v>
      </c>
      <c r="F19" s="12">
        <f t="shared" si="0"/>
        <v>10148.6</v>
      </c>
      <c r="G19" s="12">
        <f>G20+G21</f>
        <v>10148.6</v>
      </c>
      <c r="H19" s="9"/>
    </row>
    <row r="20" spans="1:8" s="10" customFormat="1" ht="69.75" customHeight="1">
      <c r="A20" s="8"/>
      <c r="B20" s="71" t="s">
        <v>15</v>
      </c>
      <c r="C20" s="71" t="s">
        <v>16</v>
      </c>
      <c r="D20" s="71" t="s">
        <v>17</v>
      </c>
      <c r="E20" s="72" t="s">
        <v>18</v>
      </c>
      <c r="F20" s="21">
        <f t="shared" si="0"/>
        <v>9448.6</v>
      </c>
      <c r="G20" s="21">
        <v>9448.6</v>
      </c>
      <c r="H20" s="9"/>
    </row>
    <row r="21" spans="1:8" s="10" customFormat="1" ht="40.5" customHeight="1">
      <c r="A21" s="8"/>
      <c r="B21" s="73" t="s">
        <v>15</v>
      </c>
      <c r="C21" s="68" t="s">
        <v>16</v>
      </c>
      <c r="D21" s="68">
        <v>400</v>
      </c>
      <c r="E21" s="72" t="s">
        <v>109</v>
      </c>
      <c r="F21" s="21">
        <f t="shared" si="0"/>
        <v>700</v>
      </c>
      <c r="G21" s="21">
        <v>700</v>
      </c>
      <c r="H21" s="9"/>
    </row>
    <row r="22" spans="1:8" s="14" customFormat="1" ht="29.25" customHeight="1">
      <c r="A22" s="13"/>
      <c r="B22" s="11" t="s">
        <v>19</v>
      </c>
      <c r="C22" s="11"/>
      <c r="D22" s="11"/>
      <c r="E22" s="70" t="s">
        <v>14</v>
      </c>
      <c r="F22" s="9">
        <f t="shared" si="0"/>
        <v>24403.1</v>
      </c>
      <c r="G22" s="9">
        <f>G23+G29</f>
        <v>16418.5</v>
      </c>
      <c r="H22" s="9">
        <f>H23+H29</f>
        <v>7984.5999999999995</v>
      </c>
    </row>
    <row r="23" spans="1:8" s="14" customFormat="1" ht="28.5" customHeight="1">
      <c r="A23" s="13"/>
      <c r="B23" s="46" t="s">
        <v>72</v>
      </c>
      <c r="C23" s="51"/>
      <c r="D23" s="51"/>
      <c r="E23" s="67" t="s">
        <v>73</v>
      </c>
      <c r="F23" s="9">
        <f t="shared" ref="F23:F118" si="1">G23+H23</f>
        <v>2486.5</v>
      </c>
      <c r="G23" s="9">
        <f>SUM(G24:G28)</f>
        <v>2486.5</v>
      </c>
      <c r="H23" s="9"/>
    </row>
    <row r="24" spans="1:8" s="14" customFormat="1" ht="27.75" customHeight="1">
      <c r="A24" s="13"/>
      <c r="B24" s="68" t="s">
        <v>72</v>
      </c>
      <c r="C24" s="68" t="s">
        <v>111</v>
      </c>
      <c r="D24" s="68" t="s">
        <v>23</v>
      </c>
      <c r="E24" s="75" t="s">
        <v>112</v>
      </c>
      <c r="F24" s="21">
        <f t="shared" si="1"/>
        <v>2.8</v>
      </c>
      <c r="G24" s="21">
        <v>2.8</v>
      </c>
      <c r="H24" s="21"/>
    </row>
    <row r="25" spans="1:8" s="14" customFormat="1" ht="30.75" customHeight="1">
      <c r="A25" s="13"/>
      <c r="B25" s="68" t="s">
        <v>72</v>
      </c>
      <c r="C25" s="68" t="s">
        <v>111</v>
      </c>
      <c r="D25" s="68" t="s">
        <v>23</v>
      </c>
      <c r="E25" s="75" t="s">
        <v>113</v>
      </c>
      <c r="F25" s="21">
        <f t="shared" si="1"/>
        <v>124.4</v>
      </c>
      <c r="G25" s="21">
        <v>124.4</v>
      </c>
      <c r="H25" s="21"/>
    </row>
    <row r="26" spans="1:8" s="14" customFormat="1" ht="29.25" customHeight="1">
      <c r="A26" s="13"/>
      <c r="B26" s="68" t="s">
        <v>72</v>
      </c>
      <c r="C26" s="68" t="s">
        <v>111</v>
      </c>
      <c r="D26" s="68" t="s">
        <v>23</v>
      </c>
      <c r="E26" s="75" t="s">
        <v>114</v>
      </c>
      <c r="F26" s="21">
        <f t="shared" si="1"/>
        <v>25.4</v>
      </c>
      <c r="G26" s="21">
        <v>25.4</v>
      </c>
      <c r="H26" s="21"/>
    </row>
    <row r="27" spans="1:8" s="14" customFormat="1" ht="30" customHeight="1">
      <c r="A27" s="13"/>
      <c r="B27" s="68" t="s">
        <v>72</v>
      </c>
      <c r="C27" s="68" t="s">
        <v>111</v>
      </c>
      <c r="D27" s="68" t="s">
        <v>23</v>
      </c>
      <c r="E27" s="75" t="s">
        <v>161</v>
      </c>
      <c r="F27" s="21">
        <f t="shared" si="1"/>
        <v>1634.5</v>
      </c>
      <c r="G27" s="21">
        <v>1634.5</v>
      </c>
      <c r="H27" s="21"/>
    </row>
    <row r="28" spans="1:8" s="14" customFormat="1" ht="39.75" customHeight="1">
      <c r="A28" s="13"/>
      <c r="B28" s="68" t="s">
        <v>72</v>
      </c>
      <c r="C28" s="68" t="s">
        <v>107</v>
      </c>
      <c r="D28" s="68" t="s">
        <v>17</v>
      </c>
      <c r="E28" s="75" t="s">
        <v>169</v>
      </c>
      <c r="F28" s="21">
        <f>G28</f>
        <v>699.4</v>
      </c>
      <c r="G28" s="21">
        <v>699.4</v>
      </c>
      <c r="H28" s="21"/>
    </row>
    <row r="29" spans="1:8" s="14" customFormat="1" ht="29.25" customHeight="1">
      <c r="A29" s="13"/>
      <c r="B29" s="11" t="s">
        <v>20</v>
      </c>
      <c r="C29" s="11"/>
      <c r="D29" s="11"/>
      <c r="E29" s="70" t="s">
        <v>21</v>
      </c>
      <c r="F29" s="9">
        <f t="shared" si="1"/>
        <v>21916.6</v>
      </c>
      <c r="G29" s="9">
        <f>SUM(G30:G38)</f>
        <v>13931.999999999998</v>
      </c>
      <c r="H29" s="9">
        <f>H31+H32+H33+H34</f>
        <v>7984.5999999999995</v>
      </c>
    </row>
    <row r="30" spans="1:8" s="14" customFormat="1" ht="33" customHeight="1">
      <c r="A30" s="13"/>
      <c r="B30" s="71" t="s">
        <v>20</v>
      </c>
      <c r="C30" s="71" t="s">
        <v>22</v>
      </c>
      <c r="D30" s="71" t="s">
        <v>17</v>
      </c>
      <c r="E30" s="78" t="s">
        <v>175</v>
      </c>
      <c r="F30" s="21">
        <f t="shared" si="1"/>
        <v>1281.5</v>
      </c>
      <c r="G30" s="21">
        <v>1281.5</v>
      </c>
      <c r="H30" s="9"/>
    </row>
    <row r="31" spans="1:8" s="10" customFormat="1" ht="35.25" customHeight="1">
      <c r="A31" s="8"/>
      <c r="B31" s="71" t="s">
        <v>20</v>
      </c>
      <c r="C31" s="71" t="s">
        <v>22</v>
      </c>
      <c r="D31" s="71" t="s">
        <v>23</v>
      </c>
      <c r="E31" s="72" t="s">
        <v>24</v>
      </c>
      <c r="F31" s="21">
        <f t="shared" si="1"/>
        <v>6363</v>
      </c>
      <c r="G31" s="21">
        <v>6363</v>
      </c>
      <c r="H31" s="9"/>
    </row>
    <row r="32" spans="1:8" s="10" customFormat="1" ht="35.25" customHeight="1">
      <c r="A32" s="8"/>
      <c r="B32" s="71" t="s">
        <v>20</v>
      </c>
      <c r="C32" s="71" t="s">
        <v>121</v>
      </c>
      <c r="D32" s="71" t="s">
        <v>23</v>
      </c>
      <c r="E32" s="72" t="s">
        <v>124</v>
      </c>
      <c r="F32" s="21">
        <f t="shared" si="1"/>
        <v>4114</v>
      </c>
      <c r="G32" s="21">
        <v>1281.4000000000001</v>
      </c>
      <c r="H32" s="21">
        <v>2832.6</v>
      </c>
    </row>
    <row r="33" spans="1:8" s="10" customFormat="1" ht="57.75" customHeight="1">
      <c r="A33" s="8"/>
      <c r="B33" s="71" t="s">
        <v>20</v>
      </c>
      <c r="C33" s="71" t="s">
        <v>118</v>
      </c>
      <c r="D33" s="71" t="s">
        <v>23</v>
      </c>
      <c r="E33" s="72" t="s">
        <v>122</v>
      </c>
      <c r="F33" s="21">
        <f t="shared" si="1"/>
        <v>4266.6000000000004</v>
      </c>
      <c r="G33" s="21">
        <v>213.3</v>
      </c>
      <c r="H33" s="21">
        <v>4053.3</v>
      </c>
    </row>
    <row r="34" spans="1:8" s="10" customFormat="1" ht="58.5" customHeight="1">
      <c r="A34" s="8"/>
      <c r="B34" s="71" t="s">
        <v>20</v>
      </c>
      <c r="C34" s="71" t="s">
        <v>119</v>
      </c>
      <c r="D34" s="71" t="s">
        <v>23</v>
      </c>
      <c r="E34" s="72" t="s">
        <v>123</v>
      </c>
      <c r="F34" s="21">
        <f t="shared" si="1"/>
        <v>1156.5</v>
      </c>
      <c r="G34" s="21">
        <v>57.8</v>
      </c>
      <c r="H34" s="21">
        <v>1098.7</v>
      </c>
    </row>
    <row r="35" spans="1:8" s="10" customFormat="1" ht="30.75" customHeight="1">
      <c r="A35" s="8"/>
      <c r="B35" s="86" t="s">
        <v>20</v>
      </c>
      <c r="C35" s="71" t="s">
        <v>22</v>
      </c>
      <c r="D35" s="86" t="s">
        <v>23</v>
      </c>
      <c r="E35" s="88" t="s">
        <v>168</v>
      </c>
      <c r="F35" s="21">
        <f>G35+H35</f>
        <v>236</v>
      </c>
      <c r="G35" s="21">
        <v>236</v>
      </c>
      <c r="H35" s="21"/>
    </row>
    <row r="36" spans="1:8" s="10" customFormat="1" ht="29.25" customHeight="1">
      <c r="A36" s="8"/>
      <c r="B36" s="87"/>
      <c r="C36" s="71" t="s">
        <v>107</v>
      </c>
      <c r="D36" s="87"/>
      <c r="E36" s="89"/>
      <c r="F36" s="21">
        <f>G36+H36</f>
        <v>1238.5999999999999</v>
      </c>
      <c r="G36" s="21">
        <v>1238.5999999999999</v>
      </c>
      <c r="H36" s="21"/>
    </row>
    <row r="37" spans="1:8" s="10" customFormat="1" ht="42" customHeight="1">
      <c r="A37" s="8"/>
      <c r="B37" s="71" t="s">
        <v>20</v>
      </c>
      <c r="C37" s="71" t="s">
        <v>22</v>
      </c>
      <c r="D37" s="71" t="s">
        <v>23</v>
      </c>
      <c r="E37" s="72" t="s">
        <v>170</v>
      </c>
      <c r="F37" s="21">
        <f>G37+H37</f>
        <v>2466.3000000000002</v>
      </c>
      <c r="G37" s="21">
        <v>2466.3000000000002</v>
      </c>
      <c r="H37" s="21"/>
    </row>
    <row r="38" spans="1:8" s="10" customFormat="1" ht="85.5" customHeight="1">
      <c r="A38" s="8"/>
      <c r="B38" s="71" t="s">
        <v>20</v>
      </c>
      <c r="C38" s="71" t="s">
        <v>107</v>
      </c>
      <c r="D38" s="71" t="s">
        <v>23</v>
      </c>
      <c r="E38" s="72" t="s">
        <v>160</v>
      </c>
      <c r="F38" s="21">
        <f t="shared" si="1"/>
        <v>794.1</v>
      </c>
      <c r="G38" s="21">
        <v>794.1</v>
      </c>
      <c r="H38" s="21"/>
    </row>
    <row r="39" spans="1:8" s="10" customFormat="1" ht="28.5" customHeight="1">
      <c r="A39" s="8"/>
      <c r="B39" s="46" t="s">
        <v>38</v>
      </c>
      <c r="C39" s="46"/>
      <c r="D39" s="46"/>
      <c r="E39" s="67" t="s">
        <v>39</v>
      </c>
      <c r="F39" s="9">
        <f t="shared" si="1"/>
        <v>1153.8</v>
      </c>
      <c r="G39" s="9">
        <f>G40</f>
        <v>1153.8</v>
      </c>
      <c r="H39" s="9">
        <f>H40</f>
        <v>0</v>
      </c>
    </row>
    <row r="40" spans="1:8" s="10" customFormat="1" ht="29.25" customHeight="1">
      <c r="A40" s="8"/>
      <c r="B40" s="46" t="s">
        <v>115</v>
      </c>
      <c r="C40" s="46"/>
      <c r="D40" s="46"/>
      <c r="E40" s="59" t="s">
        <v>116</v>
      </c>
      <c r="F40" s="9">
        <f t="shared" si="1"/>
        <v>1153.8</v>
      </c>
      <c r="G40" s="9">
        <f>G41</f>
        <v>1153.8</v>
      </c>
      <c r="H40" s="9">
        <f>H41</f>
        <v>0</v>
      </c>
    </row>
    <row r="41" spans="1:8" s="10" customFormat="1" ht="75" customHeight="1">
      <c r="A41" s="8"/>
      <c r="B41" s="71" t="s">
        <v>115</v>
      </c>
      <c r="C41" s="71" t="s">
        <v>117</v>
      </c>
      <c r="D41" s="71" t="s">
        <v>17</v>
      </c>
      <c r="E41" s="85" t="s">
        <v>177</v>
      </c>
      <c r="F41" s="21">
        <f t="shared" si="1"/>
        <v>1153.8</v>
      </c>
      <c r="G41" s="21">
        <v>1153.8</v>
      </c>
      <c r="H41" s="9"/>
    </row>
    <row r="42" spans="1:8" s="14" customFormat="1" ht="30.75" customHeight="1">
      <c r="A42" s="13"/>
      <c r="B42" s="11" t="s">
        <v>63</v>
      </c>
      <c r="C42" s="11"/>
      <c r="D42" s="11"/>
      <c r="E42" s="70" t="s">
        <v>64</v>
      </c>
      <c r="F42" s="9">
        <f>G42+H42</f>
        <v>59911.8</v>
      </c>
      <c r="G42" s="9">
        <f>G43</f>
        <v>2299</v>
      </c>
      <c r="H42" s="9">
        <f>H43</f>
        <v>57612.800000000003</v>
      </c>
    </row>
    <row r="43" spans="1:8" s="14" customFormat="1" ht="31.5" customHeight="1">
      <c r="A43" s="13"/>
      <c r="B43" s="11" t="s">
        <v>65</v>
      </c>
      <c r="C43" s="11"/>
      <c r="D43" s="11"/>
      <c r="E43" s="70" t="s">
        <v>66</v>
      </c>
      <c r="F43" s="9">
        <f>G43+H43</f>
        <v>59911.8</v>
      </c>
      <c r="G43" s="9">
        <f>SUM(G44:G46)</f>
        <v>2299</v>
      </c>
      <c r="H43" s="9">
        <f>SUM(H44:H46)</f>
        <v>57612.800000000003</v>
      </c>
    </row>
    <row r="44" spans="1:8" s="10" customFormat="1" ht="28.5" customHeight="1">
      <c r="A44" s="8"/>
      <c r="B44" s="98" t="s">
        <v>65</v>
      </c>
      <c r="C44" s="71" t="s">
        <v>70</v>
      </c>
      <c r="D44" s="98" t="s">
        <v>23</v>
      </c>
      <c r="E44" s="99" t="s">
        <v>97</v>
      </c>
      <c r="F44" s="21">
        <f>G44+H44</f>
        <v>57612.800000000003</v>
      </c>
      <c r="G44" s="21"/>
      <c r="H44" s="21">
        <v>57612.800000000003</v>
      </c>
    </row>
    <row r="45" spans="1:8" s="10" customFormat="1" ht="26.25" customHeight="1">
      <c r="A45" s="8"/>
      <c r="B45" s="98"/>
      <c r="C45" s="71" t="s">
        <v>156</v>
      </c>
      <c r="D45" s="98"/>
      <c r="E45" s="99"/>
      <c r="F45" s="21">
        <f>G45+H45</f>
        <v>264.5</v>
      </c>
      <c r="G45" s="57">
        <v>264.5</v>
      </c>
      <c r="H45" s="21"/>
    </row>
    <row r="46" spans="1:8" s="10" customFormat="1" ht="27" customHeight="1">
      <c r="A46" s="8"/>
      <c r="B46" s="98"/>
      <c r="C46" s="71" t="s">
        <v>107</v>
      </c>
      <c r="D46" s="98"/>
      <c r="E46" s="99"/>
      <c r="F46" s="21">
        <f>G46+H46</f>
        <v>2034.5</v>
      </c>
      <c r="G46" s="57">
        <v>2034.5</v>
      </c>
      <c r="H46" s="21"/>
    </row>
    <row r="47" spans="1:8" s="20" customFormat="1" ht="31.5" customHeight="1">
      <c r="A47" s="15"/>
      <c r="B47" s="16" t="s">
        <v>25</v>
      </c>
      <c r="C47" s="17"/>
      <c r="D47" s="18"/>
      <c r="E47" s="19" t="s">
        <v>26</v>
      </c>
      <c r="F47" s="9">
        <f t="shared" si="1"/>
        <v>264562.90000000002</v>
      </c>
      <c r="G47" s="9">
        <f>G48+G51</f>
        <v>26456.3</v>
      </c>
      <c r="H47" s="9">
        <f>H48+H51</f>
        <v>238106.6</v>
      </c>
    </row>
    <row r="48" spans="1:8" s="20" customFormat="1" ht="31.5" customHeight="1">
      <c r="A48" s="15"/>
      <c r="B48" s="16" t="s">
        <v>27</v>
      </c>
      <c r="C48" s="17"/>
      <c r="D48" s="18"/>
      <c r="E48" s="76" t="s">
        <v>28</v>
      </c>
      <c r="F48" s="9">
        <f t="shared" si="1"/>
        <v>24562.899999999998</v>
      </c>
      <c r="G48" s="9">
        <f>G50</f>
        <v>2456.3000000000002</v>
      </c>
      <c r="H48" s="9">
        <f>H49</f>
        <v>22106.6</v>
      </c>
    </row>
    <row r="49" spans="1:248" s="20" customFormat="1" ht="38.25" customHeight="1">
      <c r="A49" s="15"/>
      <c r="B49" s="93" t="s">
        <v>27</v>
      </c>
      <c r="C49" s="71" t="s">
        <v>29</v>
      </c>
      <c r="D49" s="93" t="s">
        <v>23</v>
      </c>
      <c r="E49" s="95" t="s">
        <v>30</v>
      </c>
      <c r="F49" s="21">
        <f t="shared" si="1"/>
        <v>22106.6</v>
      </c>
      <c r="G49" s="21"/>
      <c r="H49" s="21">
        <v>22106.6</v>
      </c>
    </row>
    <row r="50" spans="1:248" s="20" customFormat="1" ht="30.75" customHeight="1">
      <c r="A50" s="15"/>
      <c r="B50" s="93"/>
      <c r="C50" s="71" t="s">
        <v>31</v>
      </c>
      <c r="D50" s="93"/>
      <c r="E50" s="95"/>
      <c r="F50" s="21">
        <f t="shared" si="1"/>
        <v>2456.3000000000002</v>
      </c>
      <c r="G50" s="21">
        <v>2456.3000000000002</v>
      </c>
      <c r="H50" s="21"/>
    </row>
    <row r="51" spans="1:248" s="50" customFormat="1" ht="41.25" customHeight="1">
      <c r="A51" s="49"/>
      <c r="B51" s="16" t="s">
        <v>102</v>
      </c>
      <c r="C51" s="11"/>
      <c r="D51" s="16"/>
      <c r="E51" s="76" t="s">
        <v>101</v>
      </c>
      <c r="F51" s="9">
        <f>G51+H51</f>
        <v>240000</v>
      </c>
      <c r="G51" s="9">
        <f>G52+G53</f>
        <v>24000</v>
      </c>
      <c r="H51" s="9">
        <f>H52+H53</f>
        <v>216000</v>
      </c>
    </row>
    <row r="52" spans="1:248" s="20" customFormat="1" ht="29.25" customHeight="1">
      <c r="A52" s="15"/>
      <c r="B52" s="93" t="s">
        <v>102</v>
      </c>
      <c r="C52" s="73" t="s">
        <v>126</v>
      </c>
      <c r="D52" s="93" t="s">
        <v>23</v>
      </c>
      <c r="E52" s="95" t="s">
        <v>82</v>
      </c>
      <c r="F52" s="21">
        <f t="shared" si="1"/>
        <v>216000</v>
      </c>
      <c r="G52" s="21"/>
      <c r="H52" s="21">
        <v>216000</v>
      </c>
    </row>
    <row r="53" spans="1:248" s="20" customFormat="1" ht="29.25" customHeight="1">
      <c r="A53" s="15"/>
      <c r="B53" s="93"/>
      <c r="C53" s="73" t="s">
        <v>127</v>
      </c>
      <c r="D53" s="93"/>
      <c r="E53" s="95"/>
      <c r="F53" s="21">
        <f t="shared" si="1"/>
        <v>24000</v>
      </c>
      <c r="G53" s="21">
        <v>24000</v>
      </c>
      <c r="H53" s="21"/>
    </row>
    <row r="54" spans="1:248" s="10" customFormat="1" ht="32.25" customHeight="1">
      <c r="A54" s="8"/>
      <c r="B54" s="96" t="s">
        <v>83</v>
      </c>
      <c r="C54" s="96"/>
      <c r="D54" s="96"/>
      <c r="E54" s="96"/>
      <c r="F54" s="9">
        <f t="shared" si="1"/>
        <v>1071782.3999999999</v>
      </c>
      <c r="G54" s="9">
        <f>G55+G63+G81+G102+G113</f>
        <v>401584.10000000003</v>
      </c>
      <c r="H54" s="9">
        <f>H55+H63+H81+H102+H113</f>
        <v>670198.29999999993</v>
      </c>
    </row>
    <row r="55" spans="1:248" ht="27.75" customHeight="1">
      <c r="A55" s="73"/>
      <c r="B55" s="11" t="s">
        <v>13</v>
      </c>
      <c r="C55" s="11"/>
      <c r="D55" s="22"/>
      <c r="E55" s="76" t="s">
        <v>32</v>
      </c>
      <c r="F55" s="23">
        <f t="shared" si="1"/>
        <v>368832</v>
      </c>
      <c r="G55" s="9">
        <f>G56+G61</f>
        <v>21392.7</v>
      </c>
      <c r="H55" s="9">
        <f>H56</f>
        <v>347439.3</v>
      </c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24"/>
      <c r="BI55" s="24"/>
      <c r="BJ55" s="24"/>
      <c r="BK55" s="24"/>
      <c r="BL55" s="24"/>
      <c r="BM55" s="24"/>
      <c r="BN55" s="24"/>
      <c r="BO55" s="24"/>
      <c r="BP55" s="24"/>
      <c r="BQ55" s="24"/>
      <c r="BR55" s="24"/>
      <c r="BS55" s="24"/>
      <c r="BT55" s="24"/>
      <c r="BU55" s="24"/>
      <c r="BV55" s="24"/>
      <c r="BW55" s="24"/>
      <c r="BX55" s="24"/>
      <c r="BY55" s="24"/>
      <c r="BZ55" s="24"/>
      <c r="CA55" s="24"/>
      <c r="CB55" s="24"/>
      <c r="CC55" s="24"/>
      <c r="CD55" s="24"/>
      <c r="CE55" s="24"/>
      <c r="CF55" s="24"/>
      <c r="CG55" s="24"/>
      <c r="CH55" s="24"/>
      <c r="CI55" s="24"/>
      <c r="CJ55" s="24"/>
      <c r="CK55" s="24"/>
      <c r="CL55" s="24"/>
      <c r="CM55" s="24"/>
      <c r="CN55" s="24"/>
      <c r="CO55" s="24"/>
      <c r="CP55" s="24"/>
      <c r="CQ55" s="24"/>
      <c r="CR55" s="24"/>
      <c r="CS55" s="24"/>
      <c r="CT55" s="24"/>
      <c r="CU55" s="24"/>
      <c r="CV55" s="24"/>
      <c r="CW55" s="24"/>
      <c r="CX55" s="24"/>
      <c r="CY55" s="24"/>
      <c r="CZ55" s="24"/>
      <c r="DA55" s="24"/>
      <c r="DB55" s="24"/>
      <c r="DC55" s="24"/>
      <c r="DD55" s="24"/>
      <c r="DE55" s="24"/>
      <c r="DF55" s="24"/>
      <c r="DG55" s="24"/>
      <c r="DH55" s="24"/>
      <c r="DI55" s="24"/>
      <c r="DJ55" s="24"/>
      <c r="DK55" s="24"/>
      <c r="DL55" s="24"/>
      <c r="DM55" s="24"/>
      <c r="DN55" s="24"/>
      <c r="DO55" s="24"/>
      <c r="DP55" s="24"/>
      <c r="DQ55" s="24"/>
      <c r="DR55" s="24"/>
      <c r="DS55" s="24"/>
      <c r="DT55" s="24"/>
      <c r="DU55" s="24"/>
      <c r="DV55" s="24"/>
      <c r="DW55" s="24"/>
      <c r="DX55" s="24"/>
      <c r="DY55" s="24"/>
      <c r="DZ55" s="24"/>
      <c r="EA55" s="24"/>
      <c r="EB55" s="24"/>
      <c r="EC55" s="24"/>
      <c r="ED55" s="24"/>
      <c r="EE55" s="24"/>
      <c r="EF55" s="24"/>
      <c r="EG55" s="24"/>
      <c r="EH55" s="24"/>
      <c r="EI55" s="24"/>
      <c r="EJ55" s="24"/>
      <c r="EK55" s="24"/>
      <c r="EL55" s="24"/>
      <c r="EM55" s="24"/>
      <c r="EN55" s="24"/>
      <c r="EO55" s="24"/>
      <c r="EP55" s="24"/>
      <c r="EQ55" s="24"/>
      <c r="ER55" s="24"/>
      <c r="ES55" s="24"/>
      <c r="ET55" s="24"/>
      <c r="EU55" s="24"/>
      <c r="EV55" s="24"/>
      <c r="EW55" s="24"/>
      <c r="EX55" s="24"/>
      <c r="EY55" s="24"/>
      <c r="EZ55" s="24"/>
      <c r="FA55" s="24"/>
      <c r="FB55" s="24"/>
      <c r="FC55" s="24"/>
      <c r="FD55" s="24"/>
      <c r="FE55" s="24"/>
      <c r="FF55" s="24"/>
      <c r="FG55" s="24"/>
      <c r="FH55" s="24"/>
      <c r="FI55" s="24"/>
      <c r="FJ55" s="24"/>
      <c r="FK55" s="24"/>
      <c r="FL55" s="24"/>
      <c r="FM55" s="24"/>
      <c r="FN55" s="24"/>
      <c r="FO55" s="24"/>
      <c r="FP55" s="24"/>
      <c r="FQ55" s="24"/>
      <c r="FR55" s="24"/>
      <c r="FS55" s="24"/>
      <c r="FT55" s="24"/>
      <c r="FU55" s="24"/>
      <c r="FV55" s="24"/>
      <c r="FW55" s="24"/>
      <c r="FX55" s="24"/>
      <c r="FY55" s="24"/>
      <c r="FZ55" s="24"/>
      <c r="GA55" s="24"/>
      <c r="GB55" s="24"/>
      <c r="GC55" s="24"/>
      <c r="GD55" s="24"/>
      <c r="GE55" s="24"/>
      <c r="GF55" s="24"/>
      <c r="GG55" s="24"/>
      <c r="GH55" s="24"/>
      <c r="GI55" s="24"/>
      <c r="GJ55" s="24"/>
      <c r="GK55" s="24"/>
      <c r="GL55" s="24"/>
      <c r="GM55" s="24"/>
      <c r="GN55" s="24"/>
      <c r="GO55" s="24"/>
      <c r="GP55" s="24"/>
      <c r="GQ55" s="24"/>
      <c r="GR55" s="24"/>
      <c r="GS55" s="24"/>
      <c r="GT55" s="24"/>
      <c r="GU55" s="24"/>
      <c r="GV55" s="24"/>
      <c r="GW55" s="24"/>
      <c r="GX55" s="24"/>
      <c r="GY55" s="24"/>
      <c r="GZ55" s="24"/>
      <c r="HA55" s="24"/>
      <c r="HB55" s="24"/>
      <c r="HC55" s="24"/>
      <c r="HD55" s="24"/>
      <c r="HE55" s="24"/>
      <c r="HF55" s="24"/>
      <c r="HG55" s="24"/>
      <c r="HH55" s="24"/>
      <c r="HI55" s="24"/>
      <c r="HJ55" s="24"/>
      <c r="HK55" s="24"/>
      <c r="HL55" s="24"/>
      <c r="HM55" s="24"/>
      <c r="HN55" s="24"/>
      <c r="HO55" s="24"/>
      <c r="HP55" s="24"/>
      <c r="HQ55" s="24"/>
      <c r="HR55" s="24"/>
      <c r="HS55" s="24"/>
      <c r="HT55" s="24"/>
      <c r="HU55" s="24"/>
      <c r="HV55" s="24"/>
      <c r="HW55" s="24"/>
      <c r="HX55" s="24"/>
      <c r="HY55" s="24"/>
      <c r="HZ55" s="24"/>
      <c r="IA55" s="24"/>
      <c r="IB55" s="24"/>
      <c r="IC55" s="24"/>
      <c r="ID55" s="24"/>
      <c r="IE55" s="24"/>
      <c r="IF55" s="24"/>
      <c r="IG55" s="24"/>
      <c r="IH55" s="24"/>
      <c r="II55" s="24"/>
      <c r="IJ55" s="24"/>
      <c r="IK55" s="24"/>
      <c r="IL55" s="24"/>
      <c r="IM55" s="24"/>
      <c r="IN55" s="24"/>
    </row>
    <row r="56" spans="1:248" s="6" customFormat="1" ht="27.75" customHeight="1">
      <c r="A56" s="25"/>
      <c r="B56" s="16" t="s">
        <v>15</v>
      </c>
      <c r="C56" s="26"/>
      <c r="D56" s="26"/>
      <c r="E56" s="27" t="s">
        <v>33</v>
      </c>
      <c r="F56" s="23">
        <f t="shared" si="1"/>
        <v>365753</v>
      </c>
      <c r="G56" s="23">
        <f>SUM(G57:G60)</f>
        <v>18313.7</v>
      </c>
      <c r="H56" s="23">
        <f>SUM(H57:H60)</f>
        <v>347439.3</v>
      </c>
    </row>
    <row r="57" spans="1:248" s="6" customFormat="1" ht="31.5" customHeight="1">
      <c r="A57" s="25"/>
      <c r="B57" s="93" t="s">
        <v>15</v>
      </c>
      <c r="C57" s="63">
        <v>1330244300</v>
      </c>
      <c r="D57" s="93" t="s">
        <v>17</v>
      </c>
      <c r="E57" s="100" t="s">
        <v>173</v>
      </c>
      <c r="F57" s="28">
        <f>G57+H57</f>
        <v>14187.5</v>
      </c>
      <c r="G57" s="28">
        <f>14187.4+0.1</f>
        <v>14187.5</v>
      </c>
      <c r="H57" s="28"/>
    </row>
    <row r="58" spans="1:248" ht="29.25" customHeight="1">
      <c r="A58" s="25"/>
      <c r="B58" s="93"/>
      <c r="C58" s="71" t="s">
        <v>34</v>
      </c>
      <c r="D58" s="93"/>
      <c r="E58" s="101"/>
      <c r="F58" s="21">
        <f t="shared" si="1"/>
        <v>319955</v>
      </c>
      <c r="G58" s="21"/>
      <c r="H58" s="28">
        <v>319955</v>
      </c>
    </row>
    <row r="59" spans="1:248" ht="73.5" customHeight="1">
      <c r="A59" s="25"/>
      <c r="B59" s="64" t="s">
        <v>15</v>
      </c>
      <c r="C59" s="77" t="s">
        <v>165</v>
      </c>
      <c r="D59" s="64" t="s">
        <v>17</v>
      </c>
      <c r="E59" s="65" t="s">
        <v>171</v>
      </c>
      <c r="F59" s="21">
        <f>G59+H59</f>
        <v>30538.1</v>
      </c>
      <c r="G59" s="21">
        <v>3053.8</v>
      </c>
      <c r="H59" s="28">
        <v>27484.3</v>
      </c>
    </row>
    <row r="60" spans="1:248" ht="42" customHeight="1">
      <c r="A60" s="25"/>
      <c r="B60" s="73" t="s">
        <v>15</v>
      </c>
      <c r="C60" s="71" t="s">
        <v>130</v>
      </c>
      <c r="D60" s="73" t="s">
        <v>17</v>
      </c>
      <c r="E60" s="62" t="s">
        <v>131</v>
      </c>
      <c r="F60" s="21">
        <f>G60+H60</f>
        <v>1072.4000000000001</v>
      </c>
      <c r="G60" s="21">
        <v>1072.4000000000001</v>
      </c>
      <c r="H60" s="28"/>
    </row>
    <row r="61" spans="1:248" ht="37.5" customHeight="1">
      <c r="A61" s="25"/>
      <c r="B61" s="16" t="s">
        <v>144</v>
      </c>
      <c r="C61" s="11"/>
      <c r="D61" s="16"/>
      <c r="E61" s="60" t="s">
        <v>143</v>
      </c>
      <c r="F61" s="9">
        <f>G61+H61</f>
        <v>3079</v>
      </c>
      <c r="G61" s="9">
        <f>G62</f>
        <v>3079</v>
      </c>
      <c r="H61" s="23"/>
    </row>
    <row r="62" spans="1:248" ht="32.25" customHeight="1">
      <c r="A62" s="25"/>
      <c r="B62" s="73" t="s">
        <v>144</v>
      </c>
      <c r="C62" s="71" t="s">
        <v>145</v>
      </c>
      <c r="D62" s="73" t="s">
        <v>17</v>
      </c>
      <c r="E62" s="61" t="s">
        <v>148</v>
      </c>
      <c r="F62" s="21">
        <f>G62+H62</f>
        <v>3079</v>
      </c>
      <c r="G62" s="21">
        <v>3079</v>
      </c>
      <c r="H62" s="28"/>
    </row>
    <row r="63" spans="1:248" ht="39.75" customHeight="1">
      <c r="A63" s="29"/>
      <c r="B63" s="11" t="s">
        <v>19</v>
      </c>
      <c r="C63" s="73"/>
      <c r="D63" s="73"/>
      <c r="E63" s="70" t="s">
        <v>14</v>
      </c>
      <c r="F63" s="9">
        <f t="shared" si="1"/>
        <v>405324</v>
      </c>
      <c r="G63" s="9">
        <f>G64</f>
        <v>258138.59999999998</v>
      </c>
      <c r="H63" s="9">
        <f>H64</f>
        <v>147185.4</v>
      </c>
    </row>
    <row r="64" spans="1:248" ht="37.5" customHeight="1">
      <c r="A64" s="29"/>
      <c r="B64" s="11" t="s">
        <v>20</v>
      </c>
      <c r="C64" s="11"/>
      <c r="D64" s="11"/>
      <c r="E64" s="70" t="s">
        <v>21</v>
      </c>
      <c r="F64" s="9">
        <f t="shared" si="1"/>
        <v>405324</v>
      </c>
      <c r="G64" s="9">
        <f>SUM(G65:G80)</f>
        <v>258138.59999999998</v>
      </c>
      <c r="H64" s="9">
        <f>SUM(H65:H80)</f>
        <v>147185.4</v>
      </c>
    </row>
    <row r="65" spans="1:8" ht="66.75" customHeight="1">
      <c r="A65" s="29"/>
      <c r="B65" s="73" t="s">
        <v>20</v>
      </c>
      <c r="C65" s="71" t="s">
        <v>35</v>
      </c>
      <c r="D65" s="73" t="s">
        <v>17</v>
      </c>
      <c r="E65" s="72" t="s">
        <v>136</v>
      </c>
      <c r="F65" s="21">
        <f t="shared" si="1"/>
        <v>132901.6</v>
      </c>
      <c r="G65" s="30">
        <v>19018.7</v>
      </c>
      <c r="H65" s="30">
        <v>113882.9</v>
      </c>
    </row>
    <row r="66" spans="1:8" ht="61.5" customHeight="1">
      <c r="A66" s="29"/>
      <c r="B66" s="73" t="s">
        <v>20</v>
      </c>
      <c r="C66" s="71" t="s">
        <v>135</v>
      </c>
      <c r="D66" s="73" t="s">
        <v>17</v>
      </c>
      <c r="E66" s="72" t="s">
        <v>134</v>
      </c>
      <c r="F66" s="21">
        <f>G66+H66</f>
        <v>20604.3</v>
      </c>
      <c r="G66" s="30">
        <v>20604.3</v>
      </c>
      <c r="H66" s="30"/>
    </row>
    <row r="67" spans="1:8" ht="55.5" customHeight="1">
      <c r="A67" s="29"/>
      <c r="B67" s="73" t="s">
        <v>20</v>
      </c>
      <c r="C67" s="71" t="s">
        <v>120</v>
      </c>
      <c r="D67" s="73" t="s">
        <v>17</v>
      </c>
      <c r="E67" s="72" t="s">
        <v>125</v>
      </c>
      <c r="F67" s="21">
        <f>G67+H67</f>
        <v>16450</v>
      </c>
      <c r="G67" s="30">
        <v>1147.5</v>
      </c>
      <c r="H67" s="30">
        <v>15302.5</v>
      </c>
    </row>
    <row r="68" spans="1:8" ht="70.5" customHeight="1">
      <c r="A68" s="29"/>
      <c r="B68" s="73" t="s">
        <v>20</v>
      </c>
      <c r="C68" s="71" t="s">
        <v>37</v>
      </c>
      <c r="D68" s="73" t="s">
        <v>17</v>
      </c>
      <c r="E68" s="72" t="s">
        <v>36</v>
      </c>
      <c r="F68" s="21">
        <f>G68+H68</f>
        <v>860.4</v>
      </c>
      <c r="G68" s="30">
        <v>860.4</v>
      </c>
      <c r="H68" s="30"/>
    </row>
    <row r="69" spans="1:8" ht="50.25" customHeight="1">
      <c r="A69" s="29"/>
      <c r="B69" s="73" t="s">
        <v>20</v>
      </c>
      <c r="C69" s="71" t="s">
        <v>37</v>
      </c>
      <c r="D69" s="73" t="s">
        <v>17</v>
      </c>
      <c r="E69" s="72" t="s">
        <v>105</v>
      </c>
      <c r="F69" s="21">
        <f t="shared" si="1"/>
        <v>10000</v>
      </c>
      <c r="G69" s="30">
        <v>10000</v>
      </c>
      <c r="H69" s="30"/>
    </row>
    <row r="70" spans="1:8" ht="51.75" customHeight="1">
      <c r="A70" s="29"/>
      <c r="B70" s="73" t="s">
        <v>20</v>
      </c>
      <c r="C70" s="71" t="s">
        <v>37</v>
      </c>
      <c r="D70" s="73" t="s">
        <v>17</v>
      </c>
      <c r="E70" s="72" t="s">
        <v>151</v>
      </c>
      <c r="F70" s="21">
        <f t="shared" si="1"/>
        <v>4464.1000000000004</v>
      </c>
      <c r="G70" s="30">
        <v>4464.1000000000004</v>
      </c>
      <c r="H70" s="30"/>
    </row>
    <row r="71" spans="1:8" ht="45" customHeight="1">
      <c r="A71" s="29"/>
      <c r="B71" s="73" t="s">
        <v>20</v>
      </c>
      <c r="C71" s="71" t="s">
        <v>37</v>
      </c>
      <c r="D71" s="73" t="s">
        <v>17</v>
      </c>
      <c r="E71" s="72" t="s">
        <v>110</v>
      </c>
      <c r="F71" s="21">
        <f>G71+H71</f>
        <v>35365</v>
      </c>
      <c r="G71" s="30">
        <v>35365</v>
      </c>
      <c r="H71" s="30"/>
    </row>
    <row r="72" spans="1:8" ht="51.75" customHeight="1">
      <c r="A72" s="29"/>
      <c r="B72" s="73" t="s">
        <v>20</v>
      </c>
      <c r="C72" s="68" t="s">
        <v>37</v>
      </c>
      <c r="D72" s="73" t="s">
        <v>17</v>
      </c>
      <c r="E72" s="75" t="s">
        <v>129</v>
      </c>
      <c r="F72" s="21">
        <f>G72+H72</f>
        <v>29874</v>
      </c>
      <c r="G72" s="30">
        <v>29874</v>
      </c>
      <c r="H72" s="30"/>
    </row>
    <row r="73" spans="1:8" ht="37.5" customHeight="1">
      <c r="A73" s="29"/>
      <c r="B73" s="93" t="s">
        <v>20</v>
      </c>
      <c r="C73" s="68" t="s">
        <v>37</v>
      </c>
      <c r="D73" s="93" t="s">
        <v>17</v>
      </c>
      <c r="E73" s="102" t="s">
        <v>152</v>
      </c>
      <c r="F73" s="21">
        <f>G73+H73</f>
        <v>87500</v>
      </c>
      <c r="G73" s="30">
        <v>87500</v>
      </c>
      <c r="H73" s="30"/>
    </row>
    <row r="74" spans="1:8" ht="37.5" customHeight="1">
      <c r="A74" s="29"/>
      <c r="B74" s="93"/>
      <c r="C74" s="68" t="s">
        <v>167</v>
      </c>
      <c r="D74" s="93"/>
      <c r="E74" s="103"/>
      <c r="F74" s="21">
        <f>G74+H74</f>
        <v>20000</v>
      </c>
      <c r="G74" s="30">
        <v>2000</v>
      </c>
      <c r="H74" s="30">
        <v>18000</v>
      </c>
    </row>
    <row r="75" spans="1:8" ht="45.75" customHeight="1">
      <c r="A75" s="29"/>
      <c r="B75" s="73" t="s">
        <v>20</v>
      </c>
      <c r="C75" s="68" t="s">
        <v>37</v>
      </c>
      <c r="D75" s="73" t="s">
        <v>17</v>
      </c>
      <c r="E75" s="75" t="s">
        <v>142</v>
      </c>
      <c r="F75" s="21">
        <f>G75+H75</f>
        <v>2919.4</v>
      </c>
      <c r="G75" s="30">
        <v>2919.4</v>
      </c>
      <c r="H75" s="30"/>
    </row>
    <row r="76" spans="1:8" ht="38.25" customHeight="1">
      <c r="A76" s="29"/>
      <c r="B76" s="73" t="s">
        <v>20</v>
      </c>
      <c r="C76" s="71" t="s">
        <v>37</v>
      </c>
      <c r="D76" s="73" t="s">
        <v>17</v>
      </c>
      <c r="E76" s="72" t="s">
        <v>164</v>
      </c>
      <c r="F76" s="21">
        <f t="shared" si="1"/>
        <v>28485.3</v>
      </c>
      <c r="G76" s="30">
        <v>28485.3</v>
      </c>
      <c r="H76" s="30"/>
    </row>
    <row r="77" spans="1:8" ht="34.5" customHeight="1">
      <c r="A77" s="29"/>
      <c r="B77" s="73" t="s">
        <v>20</v>
      </c>
      <c r="C77" s="71" t="s">
        <v>37</v>
      </c>
      <c r="D77" s="73" t="s">
        <v>17</v>
      </c>
      <c r="E77" s="72" t="s">
        <v>163</v>
      </c>
      <c r="F77" s="21">
        <f t="shared" si="1"/>
        <v>700</v>
      </c>
      <c r="G77" s="30">
        <v>700</v>
      </c>
      <c r="H77" s="30"/>
    </row>
    <row r="78" spans="1:8" ht="60.75" customHeight="1">
      <c r="A78" s="29"/>
      <c r="B78" s="73" t="s">
        <v>20</v>
      </c>
      <c r="C78" s="71" t="s">
        <v>37</v>
      </c>
      <c r="D78" s="73" t="s">
        <v>17</v>
      </c>
      <c r="E78" s="72" t="s">
        <v>158</v>
      </c>
      <c r="F78" s="21">
        <f>G78+H78</f>
        <v>8600</v>
      </c>
      <c r="G78" s="21">
        <v>8600</v>
      </c>
      <c r="H78" s="30"/>
    </row>
    <row r="79" spans="1:8" ht="51.75" customHeight="1">
      <c r="A79" s="29"/>
      <c r="B79" s="73" t="s">
        <v>20</v>
      </c>
      <c r="C79" s="71" t="s">
        <v>107</v>
      </c>
      <c r="D79" s="73" t="s">
        <v>17</v>
      </c>
      <c r="E79" s="72" t="s">
        <v>137</v>
      </c>
      <c r="F79" s="21">
        <f>G79+H79</f>
        <v>462.9</v>
      </c>
      <c r="G79" s="30">
        <v>462.9</v>
      </c>
      <c r="H79" s="30"/>
    </row>
    <row r="80" spans="1:8" ht="76.5" customHeight="1">
      <c r="A80" s="29"/>
      <c r="B80" s="73" t="s">
        <v>20</v>
      </c>
      <c r="C80" s="71" t="s">
        <v>107</v>
      </c>
      <c r="D80" s="73" t="s">
        <v>17</v>
      </c>
      <c r="E80" s="72" t="s">
        <v>139</v>
      </c>
      <c r="F80" s="21">
        <f>G80+H80</f>
        <v>6137</v>
      </c>
      <c r="G80" s="30">
        <v>6137</v>
      </c>
      <c r="H80" s="30"/>
    </row>
    <row r="81" spans="1:8" ht="31.5" customHeight="1">
      <c r="A81" s="29"/>
      <c r="B81" s="11" t="s">
        <v>38</v>
      </c>
      <c r="C81" s="11"/>
      <c r="D81" s="11"/>
      <c r="E81" s="70" t="s">
        <v>39</v>
      </c>
      <c r="F81" s="9">
        <f t="shared" si="1"/>
        <v>197415.2</v>
      </c>
      <c r="G81" s="9">
        <f>G82+G94+G98+G89</f>
        <v>60966.600000000006</v>
      </c>
      <c r="H81" s="9">
        <f>H82+H94+H98</f>
        <v>136448.6</v>
      </c>
    </row>
    <row r="82" spans="1:8" ht="32.25" customHeight="1">
      <c r="A82" s="29"/>
      <c r="B82" s="11" t="s">
        <v>40</v>
      </c>
      <c r="C82" s="11"/>
      <c r="D82" s="11"/>
      <c r="E82" s="31" t="s">
        <v>41</v>
      </c>
      <c r="F82" s="9">
        <f t="shared" si="1"/>
        <v>20613.7</v>
      </c>
      <c r="G82" s="9">
        <f>SUM(G83:G88)</f>
        <v>11613.7</v>
      </c>
      <c r="H82" s="9">
        <f>H84</f>
        <v>9000</v>
      </c>
    </row>
    <row r="83" spans="1:8" ht="26.25" customHeight="1">
      <c r="A83" s="29"/>
      <c r="B83" s="98" t="s">
        <v>40</v>
      </c>
      <c r="C83" s="71" t="s">
        <v>42</v>
      </c>
      <c r="D83" s="98" t="s">
        <v>17</v>
      </c>
      <c r="E83" s="99" t="s">
        <v>43</v>
      </c>
      <c r="F83" s="21">
        <f>G83+H83</f>
        <v>2640.7</v>
      </c>
      <c r="G83" s="21">
        <v>2640.7</v>
      </c>
      <c r="H83" s="9"/>
    </row>
    <row r="84" spans="1:8" ht="26.25" customHeight="1">
      <c r="A84" s="29"/>
      <c r="B84" s="98"/>
      <c r="C84" s="71" t="s">
        <v>98</v>
      </c>
      <c r="D84" s="98"/>
      <c r="E84" s="99"/>
      <c r="F84" s="21">
        <f>G84+H84</f>
        <v>9000</v>
      </c>
      <c r="G84" s="29"/>
      <c r="H84" s="21">
        <v>9000</v>
      </c>
    </row>
    <row r="85" spans="1:8" ht="25.5" customHeight="1">
      <c r="A85" s="29"/>
      <c r="B85" s="98"/>
      <c r="C85" s="71" t="s">
        <v>99</v>
      </c>
      <c r="D85" s="98"/>
      <c r="E85" s="99"/>
      <c r="F85" s="21">
        <f>G85+H85</f>
        <v>1000</v>
      </c>
      <c r="G85" s="21">
        <v>1000</v>
      </c>
      <c r="H85" s="21"/>
    </row>
    <row r="86" spans="1:8" ht="55.5" customHeight="1">
      <c r="A86" s="29"/>
      <c r="B86" s="71" t="s">
        <v>40</v>
      </c>
      <c r="C86" s="71" t="s">
        <v>42</v>
      </c>
      <c r="D86" s="71" t="s">
        <v>17</v>
      </c>
      <c r="E86" s="32" t="s">
        <v>44</v>
      </c>
      <c r="F86" s="21">
        <f t="shared" si="1"/>
        <v>4253</v>
      </c>
      <c r="G86" s="21">
        <v>4253</v>
      </c>
      <c r="H86" s="21"/>
    </row>
    <row r="87" spans="1:8" ht="52.5" customHeight="1">
      <c r="A87" s="29"/>
      <c r="B87" s="71" t="s">
        <v>40</v>
      </c>
      <c r="C87" s="71" t="s">
        <v>42</v>
      </c>
      <c r="D87" s="71" t="s">
        <v>17</v>
      </c>
      <c r="E87" s="32" t="s">
        <v>81</v>
      </c>
      <c r="F87" s="21">
        <f t="shared" si="1"/>
        <v>740</v>
      </c>
      <c r="G87" s="21">
        <v>740</v>
      </c>
      <c r="H87" s="21"/>
    </row>
    <row r="88" spans="1:8" ht="45" customHeight="1">
      <c r="A88" s="29"/>
      <c r="B88" s="71" t="s">
        <v>40</v>
      </c>
      <c r="C88" s="71" t="s">
        <v>42</v>
      </c>
      <c r="D88" s="71" t="s">
        <v>17</v>
      </c>
      <c r="E88" s="32" t="s">
        <v>154</v>
      </c>
      <c r="F88" s="21">
        <f t="shared" si="1"/>
        <v>2980</v>
      </c>
      <c r="G88" s="21">
        <v>2980</v>
      </c>
      <c r="H88" s="21"/>
    </row>
    <row r="89" spans="1:8" ht="32.25" customHeight="1">
      <c r="A89" s="29"/>
      <c r="B89" s="11" t="s">
        <v>115</v>
      </c>
      <c r="C89" s="11"/>
      <c r="D89" s="11"/>
      <c r="E89" s="31" t="s">
        <v>116</v>
      </c>
      <c r="F89" s="9">
        <f>G89+H89</f>
        <v>35512.100000000006</v>
      </c>
      <c r="G89" s="9">
        <f>SUM(G90:G93)</f>
        <v>35512.100000000006</v>
      </c>
      <c r="H89" s="9">
        <f>H91</f>
        <v>0</v>
      </c>
    </row>
    <row r="90" spans="1:8" ht="55.5" customHeight="1">
      <c r="A90" s="29"/>
      <c r="B90" s="71" t="s">
        <v>115</v>
      </c>
      <c r="C90" s="71" t="s">
        <v>141</v>
      </c>
      <c r="D90" s="71" t="s">
        <v>17</v>
      </c>
      <c r="E90" s="32" t="s">
        <v>146</v>
      </c>
      <c r="F90" s="21">
        <f>G90+H90</f>
        <v>420.7</v>
      </c>
      <c r="G90" s="21">
        <v>420.7</v>
      </c>
      <c r="H90" s="21"/>
    </row>
    <row r="91" spans="1:8" ht="51" customHeight="1">
      <c r="A91" s="29"/>
      <c r="B91" s="71" t="s">
        <v>115</v>
      </c>
      <c r="C91" s="71" t="s">
        <v>141</v>
      </c>
      <c r="D91" s="71" t="s">
        <v>17</v>
      </c>
      <c r="E91" s="32" t="s">
        <v>140</v>
      </c>
      <c r="F91" s="21">
        <f>G91+H91</f>
        <v>8750</v>
      </c>
      <c r="G91" s="21">
        <v>8750</v>
      </c>
      <c r="H91" s="21"/>
    </row>
    <row r="92" spans="1:8" ht="48" customHeight="1">
      <c r="A92" s="29"/>
      <c r="B92" s="71" t="s">
        <v>115</v>
      </c>
      <c r="C92" s="71" t="s">
        <v>141</v>
      </c>
      <c r="D92" s="71" t="s">
        <v>17</v>
      </c>
      <c r="E92" s="32" t="s">
        <v>153</v>
      </c>
      <c r="F92" s="21">
        <f>G92+H92</f>
        <v>25205.4</v>
      </c>
      <c r="G92" s="21">
        <v>25205.4</v>
      </c>
      <c r="H92" s="21"/>
    </row>
    <row r="93" spans="1:8" ht="45.75" customHeight="1">
      <c r="A93" s="29"/>
      <c r="B93" s="71" t="s">
        <v>115</v>
      </c>
      <c r="C93" s="71" t="s">
        <v>141</v>
      </c>
      <c r="D93" s="71" t="s">
        <v>17</v>
      </c>
      <c r="E93" s="32" t="s">
        <v>166</v>
      </c>
      <c r="F93" s="21">
        <f>G93+H93</f>
        <v>1136</v>
      </c>
      <c r="G93" s="21">
        <v>1136</v>
      </c>
      <c r="H93" s="21"/>
    </row>
    <row r="94" spans="1:8" ht="32.25" customHeight="1">
      <c r="A94" s="29"/>
      <c r="B94" s="11" t="s">
        <v>45</v>
      </c>
      <c r="C94" s="33"/>
      <c r="D94" s="71"/>
      <c r="E94" s="53" t="s">
        <v>46</v>
      </c>
      <c r="F94" s="9">
        <f t="shared" si="1"/>
        <v>59683.9</v>
      </c>
      <c r="G94" s="9">
        <f>G95+G96+G97</f>
        <v>4890.8999999999996</v>
      </c>
      <c r="H94" s="9">
        <f>H95+H96+H97</f>
        <v>54793</v>
      </c>
    </row>
    <row r="95" spans="1:8" ht="37.5" customHeight="1">
      <c r="A95" s="29"/>
      <c r="B95" s="71" t="s">
        <v>45</v>
      </c>
      <c r="C95" s="79" t="s">
        <v>47</v>
      </c>
      <c r="D95" s="71" t="s">
        <v>17</v>
      </c>
      <c r="E95" s="32" t="s">
        <v>149</v>
      </c>
      <c r="F95" s="21">
        <f t="shared" si="1"/>
        <v>23765.599999999999</v>
      </c>
      <c r="G95" s="21">
        <v>2376.6</v>
      </c>
      <c r="H95" s="21">
        <v>21389</v>
      </c>
    </row>
    <row r="96" spans="1:8" ht="29.25" customHeight="1">
      <c r="A96" s="29"/>
      <c r="B96" s="86" t="s">
        <v>45</v>
      </c>
      <c r="C96" s="80" t="s">
        <v>176</v>
      </c>
      <c r="D96" s="86" t="s">
        <v>17</v>
      </c>
      <c r="E96" s="88" t="s">
        <v>172</v>
      </c>
      <c r="F96" s="21">
        <f t="shared" si="1"/>
        <v>33404</v>
      </c>
      <c r="G96" s="21"/>
      <c r="H96" s="21">
        <v>33404</v>
      </c>
    </row>
    <row r="97" spans="1:8" ht="30" customHeight="1">
      <c r="A97" s="29"/>
      <c r="B97" s="87"/>
      <c r="C97" s="80" t="s">
        <v>47</v>
      </c>
      <c r="D97" s="87"/>
      <c r="E97" s="89"/>
      <c r="F97" s="21">
        <f t="shared" si="1"/>
        <v>2514.3000000000002</v>
      </c>
      <c r="G97" s="21">
        <v>2514.3000000000002</v>
      </c>
      <c r="H97" s="21"/>
    </row>
    <row r="98" spans="1:8" s="50" customFormat="1" ht="28.5" customHeight="1">
      <c r="A98" s="49"/>
      <c r="B98" s="11" t="s">
        <v>93</v>
      </c>
      <c r="C98" s="11"/>
      <c r="D98" s="11"/>
      <c r="E98" s="51" t="s">
        <v>94</v>
      </c>
      <c r="F98" s="9">
        <f t="shared" si="1"/>
        <v>81605.5</v>
      </c>
      <c r="G98" s="9">
        <f>SUM(G99:G101)</f>
        <v>8949.9</v>
      </c>
      <c r="H98" s="9">
        <f>SUM(H99:H101)</f>
        <v>72655.600000000006</v>
      </c>
    </row>
    <row r="99" spans="1:8" s="50" customFormat="1" ht="34.5" customHeight="1">
      <c r="A99" s="49"/>
      <c r="B99" s="98" t="s">
        <v>93</v>
      </c>
      <c r="C99" s="71" t="s">
        <v>155</v>
      </c>
      <c r="D99" s="98" t="s">
        <v>17</v>
      </c>
      <c r="E99" s="99" t="s">
        <v>106</v>
      </c>
      <c r="F99" s="21">
        <f t="shared" si="1"/>
        <v>8771.1</v>
      </c>
      <c r="G99" s="21">
        <v>8771.1</v>
      </c>
      <c r="H99" s="9"/>
    </row>
    <row r="100" spans="1:8" ht="31.5" customHeight="1">
      <c r="A100" s="29"/>
      <c r="B100" s="98"/>
      <c r="C100" s="71" t="s">
        <v>96</v>
      </c>
      <c r="D100" s="98"/>
      <c r="E100" s="99"/>
      <c r="F100" s="21">
        <f t="shared" si="1"/>
        <v>72655.600000000006</v>
      </c>
      <c r="G100" s="21"/>
      <c r="H100" s="21">
        <v>72655.600000000006</v>
      </c>
    </row>
    <row r="101" spans="1:8" ht="36" customHeight="1">
      <c r="A101" s="29"/>
      <c r="B101" s="71" t="s">
        <v>93</v>
      </c>
      <c r="C101" s="71" t="s">
        <v>107</v>
      </c>
      <c r="D101" s="71" t="s">
        <v>17</v>
      </c>
      <c r="E101" s="72" t="s">
        <v>108</v>
      </c>
      <c r="F101" s="21">
        <f>G101+H101</f>
        <v>178.8</v>
      </c>
      <c r="G101" s="21">
        <v>178.8</v>
      </c>
      <c r="H101" s="21"/>
    </row>
    <row r="102" spans="1:8" ht="23.25" customHeight="1">
      <c r="A102" s="29"/>
      <c r="B102" s="11" t="s">
        <v>48</v>
      </c>
      <c r="C102" s="71"/>
      <c r="D102" s="71"/>
      <c r="E102" s="70" t="s">
        <v>49</v>
      </c>
      <c r="F102" s="9">
        <f t="shared" si="1"/>
        <v>80044</v>
      </c>
      <c r="G102" s="9">
        <f>G108+G103</f>
        <v>40919</v>
      </c>
      <c r="H102" s="9">
        <f>H108+H103</f>
        <v>39125</v>
      </c>
    </row>
    <row r="103" spans="1:8" ht="27" customHeight="1">
      <c r="A103" s="29"/>
      <c r="B103" s="11" t="s">
        <v>90</v>
      </c>
      <c r="C103" s="71"/>
      <c r="D103" s="71"/>
      <c r="E103" s="70" t="s">
        <v>89</v>
      </c>
      <c r="F103" s="9">
        <f t="shared" si="1"/>
        <v>63427.9</v>
      </c>
      <c r="G103" s="9">
        <f>G104+G105+G106+G107</f>
        <v>34563.9</v>
      </c>
      <c r="H103" s="9">
        <f>H104+H105+H106+H107</f>
        <v>28864</v>
      </c>
    </row>
    <row r="104" spans="1:8" s="20" customFormat="1" ht="39.75" customHeight="1">
      <c r="A104" s="15"/>
      <c r="B104" s="71" t="s">
        <v>90</v>
      </c>
      <c r="C104" s="71" t="s">
        <v>91</v>
      </c>
      <c r="D104" s="71" t="s">
        <v>17</v>
      </c>
      <c r="E104" s="72" t="s">
        <v>92</v>
      </c>
      <c r="F104" s="21">
        <f>G104+H104</f>
        <v>3827</v>
      </c>
      <c r="G104" s="21">
        <v>3827</v>
      </c>
      <c r="H104" s="21"/>
    </row>
    <row r="105" spans="1:8" s="20" customFormat="1" ht="41.25" customHeight="1">
      <c r="A105" s="15"/>
      <c r="B105" s="68" t="s">
        <v>90</v>
      </c>
      <c r="C105" s="68" t="s">
        <v>91</v>
      </c>
      <c r="D105" s="68" t="s">
        <v>17</v>
      </c>
      <c r="E105" s="75" t="s">
        <v>95</v>
      </c>
      <c r="F105" s="21">
        <f>G105+H105</f>
        <v>25813.8</v>
      </c>
      <c r="G105" s="21">
        <v>25813.8</v>
      </c>
      <c r="H105" s="21"/>
    </row>
    <row r="106" spans="1:8" s="20" customFormat="1" ht="42.75" customHeight="1">
      <c r="A106" s="15"/>
      <c r="B106" s="73" t="s">
        <v>90</v>
      </c>
      <c r="C106" s="68" t="s">
        <v>147</v>
      </c>
      <c r="D106" s="73" t="s">
        <v>17</v>
      </c>
      <c r="E106" s="104" t="s">
        <v>157</v>
      </c>
      <c r="F106" s="21">
        <f>G106+H106</f>
        <v>1716</v>
      </c>
      <c r="G106" s="30">
        <v>1716</v>
      </c>
      <c r="H106" s="30"/>
    </row>
    <row r="107" spans="1:8" s="20" customFormat="1" ht="42.75" customHeight="1">
      <c r="A107" s="15"/>
      <c r="B107" s="68" t="s">
        <v>90</v>
      </c>
      <c r="C107" s="68" t="s">
        <v>100</v>
      </c>
      <c r="D107" s="68" t="s">
        <v>17</v>
      </c>
      <c r="E107" s="104"/>
      <c r="F107" s="21">
        <f>G107+H107</f>
        <v>32071.1</v>
      </c>
      <c r="G107" s="21">
        <v>3207.1</v>
      </c>
      <c r="H107" s="21">
        <v>28864</v>
      </c>
    </row>
    <row r="108" spans="1:8" ht="39.75" customHeight="1">
      <c r="A108" s="29"/>
      <c r="B108" s="11" t="s">
        <v>50</v>
      </c>
      <c r="C108" s="11"/>
      <c r="D108" s="11"/>
      <c r="E108" s="70" t="s">
        <v>51</v>
      </c>
      <c r="F108" s="9">
        <f t="shared" si="1"/>
        <v>16616.099999999999</v>
      </c>
      <c r="G108" s="9">
        <f>G111+G112+G109</f>
        <v>6355.1</v>
      </c>
      <c r="H108" s="9">
        <f>H110</f>
        <v>10261</v>
      </c>
    </row>
    <row r="109" spans="1:8" ht="33.75" customHeight="1">
      <c r="A109" s="29"/>
      <c r="B109" s="98" t="s">
        <v>50</v>
      </c>
      <c r="C109" s="71" t="s">
        <v>150</v>
      </c>
      <c r="D109" s="98" t="s">
        <v>17</v>
      </c>
      <c r="E109" s="99" t="s">
        <v>159</v>
      </c>
      <c r="F109" s="21">
        <f>G109+H109</f>
        <v>2323</v>
      </c>
      <c r="G109" s="21">
        <v>2323</v>
      </c>
      <c r="H109" s="21"/>
    </row>
    <row r="110" spans="1:8" ht="34.5" customHeight="1">
      <c r="A110" s="29"/>
      <c r="B110" s="98"/>
      <c r="C110" s="71" t="s">
        <v>52</v>
      </c>
      <c r="D110" s="98"/>
      <c r="E110" s="99"/>
      <c r="F110" s="21">
        <f t="shared" si="1"/>
        <v>10261</v>
      </c>
      <c r="G110" s="21"/>
      <c r="H110" s="21">
        <v>10261</v>
      </c>
    </row>
    <row r="111" spans="1:8" ht="35.25" customHeight="1">
      <c r="A111" s="29"/>
      <c r="B111" s="98"/>
      <c r="C111" s="71" t="s">
        <v>53</v>
      </c>
      <c r="D111" s="98"/>
      <c r="E111" s="99"/>
      <c r="F111" s="21">
        <f t="shared" si="1"/>
        <v>1140.0999999999999</v>
      </c>
      <c r="G111" s="21">
        <v>1140.0999999999999</v>
      </c>
      <c r="H111" s="21"/>
    </row>
    <row r="112" spans="1:8" ht="33" customHeight="1">
      <c r="A112" s="29"/>
      <c r="B112" s="84" t="s">
        <v>50</v>
      </c>
      <c r="C112" s="71" t="s">
        <v>107</v>
      </c>
      <c r="D112" s="84" t="s">
        <v>17</v>
      </c>
      <c r="E112" s="85" t="s">
        <v>138</v>
      </c>
      <c r="F112" s="21">
        <f t="shared" si="1"/>
        <v>2892</v>
      </c>
      <c r="G112" s="21">
        <v>2892</v>
      </c>
      <c r="H112" s="21"/>
    </row>
    <row r="113" spans="1:8" s="50" customFormat="1" ht="29.25" customHeight="1">
      <c r="A113" s="49"/>
      <c r="B113" s="11" t="s">
        <v>25</v>
      </c>
      <c r="C113" s="11"/>
      <c r="D113" s="11"/>
      <c r="E113" s="70" t="s">
        <v>26</v>
      </c>
      <c r="F113" s="9">
        <f t="shared" si="1"/>
        <v>20167.2</v>
      </c>
      <c r="G113" s="9">
        <f>G114</f>
        <v>20167.2</v>
      </c>
      <c r="H113" s="9"/>
    </row>
    <row r="114" spans="1:8" s="50" customFormat="1" ht="29.25" customHeight="1">
      <c r="A114" s="49"/>
      <c r="B114" s="11" t="s">
        <v>27</v>
      </c>
      <c r="C114" s="11"/>
      <c r="D114" s="11"/>
      <c r="E114" s="70" t="s">
        <v>28</v>
      </c>
      <c r="F114" s="9">
        <f t="shared" si="1"/>
        <v>20167.2</v>
      </c>
      <c r="G114" s="9">
        <f>G115</f>
        <v>20167.2</v>
      </c>
      <c r="H114" s="9"/>
    </row>
    <row r="115" spans="1:8" s="20" customFormat="1" ht="51.75" customHeight="1">
      <c r="A115" s="15"/>
      <c r="B115" s="71" t="s">
        <v>27</v>
      </c>
      <c r="C115" s="71" t="s">
        <v>133</v>
      </c>
      <c r="D115" s="71" t="s">
        <v>17</v>
      </c>
      <c r="E115" s="72" t="s">
        <v>162</v>
      </c>
      <c r="F115" s="21">
        <f t="shared" si="1"/>
        <v>20167.2</v>
      </c>
      <c r="G115" s="21">
        <v>20167.2</v>
      </c>
      <c r="H115" s="21"/>
    </row>
    <row r="116" spans="1:8" ht="42" customHeight="1">
      <c r="A116" s="29"/>
      <c r="B116" s="96" t="s">
        <v>54</v>
      </c>
      <c r="C116" s="96"/>
      <c r="D116" s="96"/>
      <c r="E116" s="96"/>
      <c r="F116" s="9">
        <f t="shared" si="1"/>
        <v>9839.7999999999993</v>
      </c>
      <c r="G116" s="9">
        <f>G117+G123</f>
        <v>7755.2</v>
      </c>
      <c r="H116" s="9">
        <f>H117+H123</f>
        <v>2084.6</v>
      </c>
    </row>
    <row r="117" spans="1:8" ht="27.75" customHeight="1">
      <c r="A117" s="29"/>
      <c r="B117" s="11" t="s">
        <v>19</v>
      </c>
      <c r="C117" s="73"/>
      <c r="D117" s="73"/>
      <c r="E117" s="70" t="s">
        <v>14</v>
      </c>
      <c r="F117" s="9">
        <f t="shared" si="1"/>
        <v>7691.2</v>
      </c>
      <c r="G117" s="9">
        <f>G118+G121</f>
        <v>7691.2</v>
      </c>
      <c r="H117" s="9"/>
    </row>
    <row r="118" spans="1:8" ht="28.5" customHeight="1">
      <c r="A118" s="29"/>
      <c r="B118" s="16" t="s">
        <v>55</v>
      </c>
      <c r="C118" s="34"/>
      <c r="D118" s="34"/>
      <c r="E118" s="19" t="s">
        <v>56</v>
      </c>
      <c r="F118" s="9">
        <f t="shared" si="1"/>
        <v>2870.5</v>
      </c>
      <c r="G118" s="9">
        <f>G119+G120</f>
        <v>2870.5</v>
      </c>
      <c r="H118" s="9"/>
    </row>
    <row r="119" spans="1:8" ht="54" customHeight="1">
      <c r="A119" s="29"/>
      <c r="B119" s="73" t="s">
        <v>55</v>
      </c>
      <c r="C119" s="82" t="s">
        <v>57</v>
      </c>
      <c r="D119" s="73">
        <v>200</v>
      </c>
      <c r="E119" s="72" t="s">
        <v>58</v>
      </c>
      <c r="F119" s="21">
        <f t="shared" ref="F119:F125" si="2">G119+H119</f>
        <v>2771.6</v>
      </c>
      <c r="G119" s="30">
        <v>2771.6</v>
      </c>
      <c r="H119" s="9"/>
    </row>
    <row r="120" spans="1:8" ht="60.75" customHeight="1">
      <c r="A120" s="29"/>
      <c r="B120" s="73" t="s">
        <v>55</v>
      </c>
      <c r="C120" s="82" t="s">
        <v>59</v>
      </c>
      <c r="D120" s="73">
        <v>200</v>
      </c>
      <c r="E120" s="72" t="s">
        <v>60</v>
      </c>
      <c r="F120" s="21">
        <f t="shared" si="2"/>
        <v>98.9</v>
      </c>
      <c r="G120" s="30">
        <v>98.9</v>
      </c>
      <c r="H120" s="21"/>
    </row>
    <row r="121" spans="1:8" ht="28.5" customHeight="1">
      <c r="A121" s="29"/>
      <c r="B121" s="11" t="s">
        <v>20</v>
      </c>
      <c r="C121" s="11"/>
      <c r="D121" s="11"/>
      <c r="E121" s="70" t="s">
        <v>21</v>
      </c>
      <c r="F121" s="9">
        <f t="shared" si="2"/>
        <v>4820.7</v>
      </c>
      <c r="G121" s="9">
        <f>G122</f>
        <v>4820.7</v>
      </c>
      <c r="H121" s="21"/>
    </row>
    <row r="122" spans="1:8" ht="53.25" customHeight="1">
      <c r="A122" s="29"/>
      <c r="B122" s="71" t="s">
        <v>20</v>
      </c>
      <c r="C122" s="82" t="s">
        <v>61</v>
      </c>
      <c r="D122" s="71" t="s">
        <v>23</v>
      </c>
      <c r="E122" s="72" t="s">
        <v>62</v>
      </c>
      <c r="F122" s="21">
        <f t="shared" si="2"/>
        <v>4820.7</v>
      </c>
      <c r="G122" s="21">
        <v>4820.7</v>
      </c>
      <c r="H122" s="21"/>
    </row>
    <row r="123" spans="1:8" ht="26.25" customHeight="1">
      <c r="A123" s="29"/>
      <c r="B123" s="16" t="s">
        <v>63</v>
      </c>
      <c r="C123" s="17"/>
      <c r="D123" s="18"/>
      <c r="E123" s="19" t="s">
        <v>64</v>
      </c>
      <c r="F123" s="9">
        <f t="shared" si="2"/>
        <v>2148.6</v>
      </c>
      <c r="G123" s="9">
        <f>G124</f>
        <v>64</v>
      </c>
      <c r="H123" s="9">
        <f>H124</f>
        <v>2084.6</v>
      </c>
    </row>
    <row r="124" spans="1:8" ht="26.25" customHeight="1">
      <c r="A124" s="29"/>
      <c r="B124" s="16" t="s">
        <v>65</v>
      </c>
      <c r="C124" s="17"/>
      <c r="D124" s="18"/>
      <c r="E124" s="76" t="s">
        <v>66</v>
      </c>
      <c r="F124" s="9">
        <f t="shared" si="2"/>
        <v>2148.6</v>
      </c>
      <c r="G124" s="9">
        <f>SUM(G125:G126)</f>
        <v>64</v>
      </c>
      <c r="H124" s="9">
        <f>SUM(H125:H126)</f>
        <v>2084.6</v>
      </c>
    </row>
    <row r="125" spans="1:8" ht="27" customHeight="1">
      <c r="A125" s="29"/>
      <c r="B125" s="93" t="s">
        <v>65</v>
      </c>
      <c r="C125" s="83" t="s">
        <v>67</v>
      </c>
      <c r="D125" s="93" t="s">
        <v>17</v>
      </c>
      <c r="E125" s="105" t="s">
        <v>68</v>
      </c>
      <c r="F125" s="21">
        <f t="shared" si="2"/>
        <v>64</v>
      </c>
      <c r="G125" s="21">
        <v>64</v>
      </c>
      <c r="H125" s="9"/>
    </row>
    <row r="126" spans="1:8" ht="27" customHeight="1">
      <c r="A126" s="29"/>
      <c r="B126" s="93"/>
      <c r="C126" s="83" t="s">
        <v>69</v>
      </c>
      <c r="D126" s="93"/>
      <c r="E126" s="105"/>
      <c r="F126" s="21">
        <f>H126</f>
        <v>2084.6</v>
      </c>
      <c r="G126" s="21"/>
      <c r="H126" s="21">
        <v>2084.6</v>
      </c>
    </row>
    <row r="127" spans="1:8" ht="49.5" customHeight="1">
      <c r="A127" s="29"/>
      <c r="B127" s="107" t="s">
        <v>103</v>
      </c>
      <c r="C127" s="107"/>
      <c r="D127" s="107"/>
      <c r="E127" s="107"/>
      <c r="F127" s="54">
        <f t="shared" ref="F127:F140" si="3">G127+H127</f>
        <v>65937.7</v>
      </c>
      <c r="G127" s="54">
        <f>G128</f>
        <v>3197.9</v>
      </c>
      <c r="H127" s="54">
        <f>H128</f>
        <v>62739.799999999996</v>
      </c>
    </row>
    <row r="128" spans="1:8" ht="24.75" customHeight="1">
      <c r="A128" s="29"/>
      <c r="B128" s="16" t="s">
        <v>63</v>
      </c>
      <c r="C128" s="17"/>
      <c r="D128" s="18"/>
      <c r="E128" s="19" t="s">
        <v>64</v>
      </c>
      <c r="F128" s="54">
        <f t="shared" si="3"/>
        <v>65937.7</v>
      </c>
      <c r="G128" s="54">
        <f>G129</f>
        <v>3197.9</v>
      </c>
      <c r="H128" s="54">
        <f>H129</f>
        <v>62739.799999999996</v>
      </c>
    </row>
    <row r="129" spans="1:8" ht="27" customHeight="1">
      <c r="A129" s="29"/>
      <c r="B129" s="46" t="s">
        <v>65</v>
      </c>
      <c r="C129" s="55"/>
      <c r="D129" s="55"/>
      <c r="E129" s="56" t="s">
        <v>66</v>
      </c>
      <c r="F129" s="54">
        <f>G129+H129</f>
        <v>65937.7</v>
      </c>
      <c r="G129" s="54">
        <f>G130+G132</f>
        <v>3197.9</v>
      </c>
      <c r="H129" s="54">
        <f>H130+H131</f>
        <v>62739.799999999996</v>
      </c>
    </row>
    <row r="130" spans="1:8" ht="75" customHeight="1">
      <c r="A130" s="29"/>
      <c r="B130" s="68" t="s">
        <v>65</v>
      </c>
      <c r="C130" s="81" t="s">
        <v>70</v>
      </c>
      <c r="D130" s="68" t="s">
        <v>23</v>
      </c>
      <c r="E130" s="69" t="s">
        <v>104</v>
      </c>
      <c r="F130" s="57">
        <f t="shared" si="3"/>
        <v>34567.599999999999</v>
      </c>
      <c r="G130" s="57"/>
      <c r="H130" s="58">
        <v>34567.599999999999</v>
      </c>
    </row>
    <row r="131" spans="1:8" ht="37.5" customHeight="1">
      <c r="A131" s="29"/>
      <c r="B131" s="108" t="s">
        <v>65</v>
      </c>
      <c r="C131" s="81" t="s">
        <v>84</v>
      </c>
      <c r="D131" s="108" t="s">
        <v>23</v>
      </c>
      <c r="E131" s="109" t="s">
        <v>128</v>
      </c>
      <c r="F131" s="57">
        <f t="shared" si="3"/>
        <v>28172.199999999997</v>
      </c>
      <c r="G131" s="29"/>
      <c r="H131" s="58">
        <f>28172.1+0.1</f>
        <v>28172.199999999997</v>
      </c>
    </row>
    <row r="132" spans="1:8" ht="35.25" customHeight="1">
      <c r="A132" s="29"/>
      <c r="B132" s="108"/>
      <c r="C132" s="81" t="s">
        <v>132</v>
      </c>
      <c r="D132" s="108"/>
      <c r="E132" s="109"/>
      <c r="F132" s="57">
        <f t="shared" si="3"/>
        <v>3197.9</v>
      </c>
      <c r="G132" s="57">
        <v>3197.9</v>
      </c>
      <c r="H132" s="58"/>
    </row>
    <row r="133" spans="1:8" ht="24.75" customHeight="1">
      <c r="A133" s="29"/>
      <c r="B133" s="96" t="s">
        <v>86</v>
      </c>
      <c r="C133" s="96"/>
      <c r="D133" s="96"/>
      <c r="E133" s="96"/>
      <c r="F133" s="9">
        <f t="shared" si="3"/>
        <v>2443</v>
      </c>
      <c r="G133" s="47">
        <f t="shared" ref="G133:H135" si="4">G134</f>
        <v>643</v>
      </c>
      <c r="H133" s="9">
        <f t="shared" si="4"/>
        <v>1800</v>
      </c>
    </row>
    <row r="134" spans="1:8" ht="25.5" customHeight="1">
      <c r="A134" s="29"/>
      <c r="B134" s="46" t="s">
        <v>19</v>
      </c>
      <c r="C134" s="68"/>
      <c r="D134" s="73"/>
      <c r="E134" s="67" t="s">
        <v>14</v>
      </c>
      <c r="F134" s="9">
        <f t="shared" si="3"/>
        <v>2443</v>
      </c>
      <c r="G134" s="47">
        <f t="shared" si="4"/>
        <v>643</v>
      </c>
      <c r="H134" s="9">
        <f t="shared" si="4"/>
        <v>1800</v>
      </c>
    </row>
    <row r="135" spans="1:8" ht="24.75" customHeight="1">
      <c r="A135" s="29"/>
      <c r="B135" s="46" t="s">
        <v>20</v>
      </c>
      <c r="C135" s="46"/>
      <c r="D135" s="46"/>
      <c r="E135" s="67" t="s">
        <v>21</v>
      </c>
      <c r="F135" s="9">
        <f t="shared" si="3"/>
        <v>2443</v>
      </c>
      <c r="G135" s="47">
        <f t="shared" si="4"/>
        <v>643</v>
      </c>
      <c r="H135" s="9">
        <f t="shared" si="4"/>
        <v>1800</v>
      </c>
    </row>
    <row r="136" spans="1:8" ht="40.5" customHeight="1">
      <c r="A136" s="29"/>
      <c r="B136" s="68" t="s">
        <v>20</v>
      </c>
      <c r="C136" s="81" t="s">
        <v>85</v>
      </c>
      <c r="D136" s="68" t="s">
        <v>17</v>
      </c>
      <c r="E136" s="75" t="s">
        <v>87</v>
      </c>
      <c r="F136" s="21">
        <f t="shared" si="3"/>
        <v>2443</v>
      </c>
      <c r="G136" s="52">
        <v>643</v>
      </c>
      <c r="H136" s="52">
        <v>1800</v>
      </c>
    </row>
    <row r="137" spans="1:8" ht="44.25" hidden="1" customHeight="1">
      <c r="A137" s="29"/>
      <c r="B137" s="96" t="s">
        <v>71</v>
      </c>
      <c r="C137" s="96"/>
      <c r="D137" s="96"/>
      <c r="E137" s="96"/>
      <c r="F137" s="9">
        <f t="shared" si="3"/>
        <v>0</v>
      </c>
      <c r="G137" s="9"/>
      <c r="H137" s="9">
        <f>H138</f>
        <v>0</v>
      </c>
    </row>
    <row r="138" spans="1:8" ht="33" hidden="1">
      <c r="A138" s="29"/>
      <c r="B138" s="11" t="s">
        <v>19</v>
      </c>
      <c r="C138" s="73"/>
      <c r="D138" s="73"/>
      <c r="E138" s="70" t="s">
        <v>14</v>
      </c>
      <c r="F138" s="9">
        <f t="shared" si="3"/>
        <v>0</v>
      </c>
      <c r="G138" s="9"/>
      <c r="H138" s="9">
        <f>H139</f>
        <v>0</v>
      </c>
    </row>
    <row r="139" spans="1:8" ht="33" hidden="1">
      <c r="A139" s="29"/>
      <c r="B139" s="11" t="s">
        <v>72</v>
      </c>
      <c r="C139" s="73"/>
      <c r="D139" s="73"/>
      <c r="E139" s="76" t="s">
        <v>73</v>
      </c>
      <c r="F139" s="9">
        <f t="shared" si="3"/>
        <v>0</v>
      </c>
      <c r="G139" s="9"/>
      <c r="H139" s="9">
        <f>H140</f>
        <v>0</v>
      </c>
    </row>
    <row r="140" spans="1:8" ht="38.25" hidden="1" customHeight="1">
      <c r="A140" s="29"/>
      <c r="B140" s="45" t="s">
        <v>72</v>
      </c>
      <c r="C140" s="71" t="s">
        <v>74</v>
      </c>
      <c r="D140" s="71" t="s">
        <v>23</v>
      </c>
      <c r="E140" s="74" t="s">
        <v>75</v>
      </c>
      <c r="F140" s="21">
        <f t="shared" si="3"/>
        <v>0</v>
      </c>
      <c r="G140" s="9"/>
      <c r="H140" s="21"/>
    </row>
    <row r="141" spans="1:8" ht="18" hidden="1" customHeight="1">
      <c r="A141" s="29"/>
      <c r="B141" s="45"/>
      <c r="C141" s="71"/>
      <c r="D141" s="71"/>
      <c r="E141" s="74"/>
      <c r="F141" s="21"/>
      <c r="G141" s="9"/>
      <c r="H141" s="21"/>
    </row>
    <row r="142" spans="1:8" s="6" customFormat="1" ht="19.5" customHeight="1">
      <c r="A142" s="35"/>
      <c r="B142" s="106" t="s">
        <v>76</v>
      </c>
      <c r="C142" s="106"/>
      <c r="D142" s="106"/>
      <c r="E142" s="66"/>
      <c r="F142" s="9">
        <f>G142+H142</f>
        <v>1510183.1</v>
      </c>
      <c r="G142" s="9">
        <f>SUM(G16+G116+G137+G133+G127)</f>
        <v>469656.40000000008</v>
      </c>
      <c r="H142" s="9">
        <f>SUM(H16+H116+H137+H133+H127)</f>
        <v>1040526.7</v>
      </c>
    </row>
    <row r="143" spans="1:8" s="6" customFormat="1" ht="16.5">
      <c r="B143" s="36"/>
      <c r="C143" s="36"/>
      <c r="D143" s="36"/>
      <c r="E143" s="36"/>
      <c r="F143" s="37"/>
      <c r="G143" s="37"/>
      <c r="H143" s="37"/>
    </row>
    <row r="144" spans="1:8">
      <c r="G144" s="40"/>
      <c r="H144" s="41"/>
    </row>
    <row r="145" spans="7:7">
      <c r="G145" s="42"/>
    </row>
    <row r="147" spans="7:7">
      <c r="G147" s="43"/>
    </row>
  </sheetData>
  <mergeCells count="60">
    <mergeCell ref="B142:D142"/>
    <mergeCell ref="B127:E127"/>
    <mergeCell ref="B131:B132"/>
    <mergeCell ref="D131:D132"/>
    <mergeCell ref="E131:E132"/>
    <mergeCell ref="B133:E133"/>
    <mergeCell ref="B137:E137"/>
    <mergeCell ref="B116:E116"/>
    <mergeCell ref="B125:B126"/>
    <mergeCell ref="D125:D126"/>
    <mergeCell ref="E125:E126"/>
    <mergeCell ref="B99:B100"/>
    <mergeCell ref="D99:D100"/>
    <mergeCell ref="E99:E100"/>
    <mergeCell ref="E106:E107"/>
    <mergeCell ref="B109:B111"/>
    <mergeCell ref="D109:D111"/>
    <mergeCell ref="E109:E111"/>
    <mergeCell ref="B73:B74"/>
    <mergeCell ref="D73:D74"/>
    <mergeCell ref="E73:E74"/>
    <mergeCell ref="B83:B85"/>
    <mergeCell ref="D83:D85"/>
    <mergeCell ref="E83:E85"/>
    <mergeCell ref="B52:B53"/>
    <mergeCell ref="D52:D53"/>
    <mergeCell ref="E52:E53"/>
    <mergeCell ref="B54:E54"/>
    <mergeCell ref="B57:B58"/>
    <mergeCell ref="D57:D58"/>
    <mergeCell ref="E57:E58"/>
    <mergeCell ref="E49:E50"/>
    <mergeCell ref="B12:D12"/>
    <mergeCell ref="E12:E14"/>
    <mergeCell ref="B16:E16"/>
    <mergeCell ref="B17:E17"/>
    <mergeCell ref="B44:B46"/>
    <mergeCell ref="D44:D46"/>
    <mergeCell ref="E44:E46"/>
    <mergeCell ref="E5:H5"/>
    <mergeCell ref="B6:H6"/>
    <mergeCell ref="B7:H7"/>
    <mergeCell ref="B8:H8"/>
    <mergeCell ref="B9:H9"/>
    <mergeCell ref="B96:B97"/>
    <mergeCell ref="D96:D97"/>
    <mergeCell ref="E96:E97"/>
    <mergeCell ref="B10:H10"/>
    <mergeCell ref="B35:B36"/>
    <mergeCell ref="D35:D36"/>
    <mergeCell ref="E35:E36"/>
    <mergeCell ref="F12:F14"/>
    <mergeCell ref="G12:H12"/>
    <mergeCell ref="B13:B14"/>
    <mergeCell ref="C13:C14"/>
    <mergeCell ref="D13:D14"/>
    <mergeCell ref="G13:G14"/>
    <mergeCell ref="H13:H14"/>
    <mergeCell ref="B49:B50"/>
    <mergeCell ref="D49:D50"/>
  </mergeCells>
  <pageMargins left="0.78740157480314965" right="0.78740157480314965" top="1.1811023622047245" bottom="0.59055118110236227" header="0" footer="0"/>
  <pageSetup paperSize="9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</vt:lpstr>
      <vt:lpstr>'приложение '!Заголовки_для_печати</vt:lpstr>
      <vt:lpstr>'приложение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2024-03-14T08:09:31Z</dcterms:modified>
</cp:coreProperties>
</file>