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5-е уточнение\"/>
    </mc:Choice>
  </mc:AlternateContent>
  <bookViews>
    <workbookView xWindow="0" yWindow="0" windowWidth="1980" windowHeight="1170"/>
  </bookViews>
  <sheets>
    <sheet name="2025-26" sheetId="17" r:id="rId1"/>
  </sheets>
  <definedNames>
    <definedName name="_xlnm.Print_Titles" localSheetId="0">'2025-26'!$13:$13</definedName>
  </definedNames>
  <calcPr calcId="152511"/>
</workbook>
</file>

<file path=xl/calcChain.xml><?xml version="1.0" encoding="utf-8"?>
<calcChain xmlns="http://schemas.openxmlformats.org/spreadsheetml/2006/main">
  <c r="E24" i="17" l="1"/>
  <c r="E23" i="17"/>
  <c r="E15" i="17"/>
  <c r="D24" i="17" l="1"/>
  <c r="D23" i="17"/>
  <c r="D15" i="17"/>
  <c r="E30" i="17" l="1"/>
  <c r="E28" i="17"/>
  <c r="D30" i="17"/>
  <c r="D28" i="17"/>
  <c r="E21" i="17" l="1"/>
  <c r="D21" i="17"/>
  <c r="D19" i="17" l="1"/>
  <c r="E26" i="17" l="1"/>
  <c r="D26" i="17"/>
  <c r="E19" i="17" l="1"/>
  <c r="E27" i="17" l="1"/>
  <c r="D27" i="17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<sst xmlns="http://schemas.openxmlformats.org/spreadsheetml/2006/main" count="61" uniqueCount="61">
  <si>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</si>
  <si>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</si>
  <si>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</si>
  <si>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</si>
  <si>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</si>
  <si>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</si>
  <si>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</si>
  <si>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</si>
  <si>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</si>
  <si>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</si>
  <si>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</si>
  <si>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</si>
  <si>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</si>
  <si>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</si>
  <si>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</si>
  <si>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</si>
  <si>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</si>
  <si>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</si>
  <si>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</si>
  <si>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</si>
  <si>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</si>
  <si>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</si>
  <si>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</si>
  <si>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</si>
  <si>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</si>
  <si>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</si>
  <si>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</si>
  <si>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</si>
  <si>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</si>
  <si>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</si>
  <si>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</si>
  <si>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</si>
  <si>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</si>
  <si>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</si>
  <si>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</si>
  <si>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</si>
  <si>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</si>
  <si>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</si>
  <si>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</si>
  <si>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</si>
  <si>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</si>
  <si>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</si>
  <si>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</si>
  <si>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</si>
  <si>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</si>
  <si>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</si>
  <si>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</si>
  <si>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</si>
  <si>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</si>
  <si>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</si>
  <si>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</si>
  <si>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</si>
  <si>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</si>
  <si>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</si>
  <si>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</si>
  <si>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на плановый период 2025 и 2026 годов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</si>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</sst>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20" zoomScale="80" zoomScaleNormal="80" zoomScaleSheetLayoutView="90" workbookViewId="0">
      <selection activeCell="E23" sqref="E23"/>
    </sheetView>
  </sheetViews>
  <sheetFormatPr defaultRowHeight="16.5" x14ac:dyDescent="0.25"/>
  <cols>
    <col min="1" max="1" width="4" style="1" customWidth="1"/>
    <col min="2" max="2" width="26.140625" style="1" customWidth="1"/>
    <col min="3" max="3" width="23.140625" style="1" customWidth="1"/>
    <col min="4" max="4" width="15.42578125" style="1" customWidth="1"/>
    <col min="5" max="5" width="15.28515625" style="1" customWidth="1"/>
    <col min="6" max="16384" width="9.140625" style="1"/>
  </cols>
  <sheetData>
    <row r="1" spans="1:5" x14ac:dyDescent="0.25">
      <c r="B1" s="2" t="s">
        <v>46</v>
      </c>
    </row>
    <row r="2" spans="1:5" x14ac:dyDescent="0.25">
      <c r="B2" s="2" t="s">
        <v>37</v>
      </c>
    </row>
    <row r="3" spans="1:5" x14ac:dyDescent="0.25">
      <c r="B3" s="2" t="s">
        <v>41</v>
      </c>
    </row>
    <row r="4" spans="1:5" ht="9" customHeight="1" x14ac:dyDescent="0.25">
      <c r="B4" s="2"/>
    </row>
    <row r="5" spans="1:5" ht="6.75" hidden="1" customHeight="1" x14ac:dyDescent="0.25"/>
    <row r="6" spans="1:5" x14ac:dyDescent="0.25">
      <c r="A6" s="16" t="s">
        <v>2</v>
      </c>
      <c r="B6" s="16"/>
      <c r="C6" s="16"/>
      <c r="D6" s="16"/>
      <c r="E6" s="16"/>
    </row>
    <row r="7" spans="1:5" x14ac:dyDescent="0.25">
      <c r="A7" s="16" t="s">
        <v>3</v>
      </c>
      <c r="B7" s="16"/>
      <c r="C7" s="16"/>
      <c r="D7" s="16"/>
      <c r="E7" s="16"/>
    </row>
    <row r="8" spans="1:5" x14ac:dyDescent="0.25">
      <c r="A8" s="16" t="s">
        <v>55</v>
      </c>
      <c r="B8" s="16"/>
      <c r="C8" s="16"/>
      <c r="D8" s="16"/>
      <c r="E8" s="16"/>
    </row>
    <row r="9" spans="1:5" x14ac:dyDescent="0.25">
      <c r="E9" s="10" t="s">
        <v>30</v>
      </c>
    </row>
    <row r="10" spans="1:5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5" ht="9" customHeight="1" x14ac:dyDescent="0.25">
      <c r="A11" s="18"/>
      <c r="B11" s="18"/>
      <c r="C11" s="21"/>
      <c r="D11" s="23"/>
      <c r="E11" s="23"/>
    </row>
    <row r="12" spans="1:5" ht="59.25" customHeight="1" x14ac:dyDescent="0.25">
      <c r="A12" s="19"/>
      <c r="B12" s="19"/>
      <c r="C12" s="22"/>
      <c r="D12" s="12" t="s">
        <v>47</v>
      </c>
      <c r="E12" s="12" t="s">
        <v>56</v>
      </c>
    </row>
    <row r="13" spans="1:5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5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715293.39999999991</v>
      </c>
      <c r="E14" s="4">
        <f>SUM(E15:E16)</f>
        <v>683655.8</v>
      </c>
    </row>
    <row r="15" spans="1:5" ht="120" customHeight="1" x14ac:dyDescent="0.25">
      <c r="A15" s="5"/>
      <c r="B15" s="6" t="s">
        <v>44</v>
      </c>
      <c r="C15" s="6" t="s">
        <v>7</v>
      </c>
      <c r="D15" s="7">
        <f>1350293.4+5000</f>
        <v>1355293.4</v>
      </c>
      <c r="E15" s="7">
        <f>1250580.8-1700-225+75000</f>
        <v>1323655.8</v>
      </c>
    </row>
    <row r="16" spans="1:5" ht="122.25" customHeight="1" x14ac:dyDescent="0.25">
      <c r="A16" s="5"/>
      <c r="B16" s="6" t="s">
        <v>45</v>
      </c>
      <c r="C16" s="6" t="s">
        <v>8</v>
      </c>
      <c r="D16" s="7">
        <v>-640000</v>
      </c>
      <c r="E16" s="7">
        <v>-640000</v>
      </c>
    </row>
    <row r="17" spans="1:5" ht="15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57.5" customHeight="1" x14ac:dyDescent="0.25">
      <c r="A18" s="5"/>
      <c r="B18" s="6" t="s">
        <v>49</v>
      </c>
      <c r="C18" s="6" t="s">
        <v>32</v>
      </c>
      <c r="D18" s="7">
        <v>0</v>
      </c>
      <c r="E18" s="7">
        <v>0</v>
      </c>
    </row>
    <row r="19" spans="1:5" ht="122.2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222.75" customHeight="1" x14ac:dyDescent="0.25">
      <c r="A20" s="5"/>
      <c r="B20" s="13" t="s">
        <v>48</v>
      </c>
      <c r="C20" s="13" t="s">
        <v>50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</v>
      </c>
    </row>
    <row r="22" spans="1:5" ht="105.75" customHeight="1" x14ac:dyDescent="0.25">
      <c r="A22" s="3"/>
      <c r="B22" s="6" t="s">
        <v>57</v>
      </c>
      <c r="C22" s="6" t="s">
        <v>58</v>
      </c>
      <c r="D22" s="7">
        <v>1700</v>
      </c>
      <c r="E22" s="7">
        <v>1700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-(10923134.6+1355293.4+7500+220000)-1700</f>
        <v>-12507628</v>
      </c>
      <c r="E23" s="7">
        <f>-(11389992.2+1323655.8+7875+220000)-1700</f>
        <v>-12943223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11390453+640000+269000+220000</f>
        <v>12519453</v>
      </c>
      <c r="E24" s="7">
        <f>11826048+640000+269000+220000</f>
        <v>12955048</v>
      </c>
    </row>
    <row r="25" spans="1:5" ht="85.5" customHeight="1" x14ac:dyDescent="0.25">
      <c r="A25" s="3">
        <v>4</v>
      </c>
      <c r="B25" s="12" t="s">
        <v>23</v>
      </c>
      <c r="C25" s="12" t="s">
        <v>21</v>
      </c>
      <c r="D25" s="8">
        <f>D27</f>
        <v>7500</v>
      </c>
      <c r="E25" s="8">
        <f>E27</f>
        <v>7875</v>
      </c>
    </row>
    <row r="26" spans="1:5" ht="108.75" customHeight="1" x14ac:dyDescent="0.25">
      <c r="A26" s="3"/>
      <c r="B26" s="6" t="s">
        <v>51</v>
      </c>
      <c r="C26" s="6" t="s">
        <v>52</v>
      </c>
      <c r="D26" s="7">
        <f>8253.9-753.9</f>
        <v>7500</v>
      </c>
      <c r="E26" s="7">
        <f>8253.9-378.9</f>
        <v>7875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f>8253.9-753.9</f>
        <v>7500</v>
      </c>
      <c r="E27" s="7">
        <f>8253.9-378.9</f>
        <v>7875</v>
      </c>
    </row>
    <row r="28" spans="1:5" ht="120" customHeight="1" x14ac:dyDescent="0.25">
      <c r="A28" s="3"/>
      <c r="B28" s="14" t="s">
        <v>53</v>
      </c>
      <c r="C28" s="14" t="s">
        <v>59</v>
      </c>
      <c r="D28" s="7">
        <f>D29</f>
        <v>220000</v>
      </c>
      <c r="E28" s="7">
        <f>E29</f>
        <v>220000</v>
      </c>
    </row>
    <row r="29" spans="1:5" ht="339.75" customHeight="1" x14ac:dyDescent="0.25">
      <c r="A29" s="5"/>
      <c r="B29" s="9" t="s">
        <v>24</v>
      </c>
      <c r="C29" s="6" t="s">
        <v>25</v>
      </c>
      <c r="D29" s="7">
        <v>220000</v>
      </c>
      <c r="E29" s="7">
        <v>220000</v>
      </c>
    </row>
    <row r="30" spans="1:5" ht="87.75" customHeight="1" x14ac:dyDescent="0.25">
      <c r="A30" s="5"/>
      <c r="B30" s="15" t="s">
        <v>54</v>
      </c>
      <c r="C30" s="6" t="s">
        <v>60</v>
      </c>
      <c r="D30" s="7">
        <f>D31</f>
        <v>220000</v>
      </c>
      <c r="E30" s="7">
        <f>E31</f>
        <v>220000</v>
      </c>
    </row>
    <row r="31" spans="1:5" ht="161.25" customHeight="1" x14ac:dyDescent="0.25">
      <c r="A31" s="5"/>
      <c r="B31" s="9" t="s">
        <v>22</v>
      </c>
      <c r="C31" s="6" t="s">
        <v>26</v>
      </c>
      <c r="D31" s="7">
        <v>220000</v>
      </c>
      <c r="E31" s="7">
        <v>220000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467318.39999999991</v>
      </c>
      <c r="E32" s="8">
        <f>E14+E21+E25+E17</f>
        <v>436055.80000000005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2025-26</vt:lpstr>
      <vt:lpstr>'2025-26'!Заголовки_для_печати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Малютина Елена</cp:lastModifiedBy>
  <cp:lastPrinted>2024-08-07T07:41:28Z</cp:lastPrinted>
  <dcterms:created xsi:type="dcterms:W3CDTF">2007-12-10T14:33:03Z</dcterms:created>
  <dcterms:modified xsi:type="dcterms:W3CDTF">2024-08-07T08:16:41Z</dcterms:modified>
</cp:coreProperties>
</file>