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2 О внес. изм. в бюджет\"/>
    </mc:Choice>
  </mc:AlternateContent>
  <xr:revisionPtr revIDLastSave="0" documentId="8_{C2521AD0-DC51-4C8E-8835-6AF90CEB227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C15" i="1"/>
  <c r="D22" i="1"/>
  <c r="C22" i="1"/>
  <c r="C25" i="1"/>
  <c r="C23" i="1"/>
  <c r="C24" i="1"/>
  <c r="E22" i="1" l="1"/>
  <c r="C21" i="1" l="1"/>
  <c r="E23" i="1" l="1"/>
  <c r="E25" i="1" l="1"/>
  <c r="D25" i="1"/>
  <c r="E24" i="1"/>
  <c r="D24" i="1"/>
  <c r="D23" i="1"/>
  <c r="D16" i="1" l="1"/>
  <c r="E26" i="1" l="1"/>
  <c r="D26" i="1"/>
  <c r="E16" i="1"/>
  <c r="E17" i="1" l="1"/>
  <c r="E18" i="1" s="1"/>
  <c r="D17" i="1"/>
  <c r="D18" i="1" s="1"/>
  <c r="C16" i="1" l="1"/>
  <c r="C26" i="1" l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<sst xmlns="http://schemas.openxmlformats.org/spreadsheetml/2006/main" count="28" uniqueCount="28">
  <si>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</si>
  <si>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</si>
  <si>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</si>
  <si>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</si>
  <si>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</si>
  <si>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</si>
  <si>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</si>
  <si>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</si>
  <si>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</si>
  <si>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</si>
  <si>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</si>
  <si>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</si>
  <si>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</si>
  <si>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</si>
  <si>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</si>
  <si>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</si>
  <si>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</si>
  <si>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</si>
  <si>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</si>
  <si>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</si>
  <si>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</si>
  <si>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</si>
  <si>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</si>
  <si>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</si>
  <si>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</si>
  <si>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</si>
  <si>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</si>
  <si>
    <t xml:space="preserve">                                                     от 23 декабря 2024 г.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</si>
</sst>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26</v>
      </c>
      <c r="B1" s="26"/>
      <c r="C1" s="26"/>
      <c r="D1" s="26"/>
      <c r="E1" s="26"/>
    </row>
    <row r="2" spans="1:5" s="1" customFormat="1" ht="16.5" x14ac:dyDescent="0.25">
      <c r="A2" s="26" t="s">
        <v>20</v>
      </c>
      <c r="B2" s="26"/>
      <c r="C2" s="26"/>
      <c r="D2" s="26"/>
      <c r="E2" s="26"/>
    </row>
    <row r="3" spans="1:5" s="1" customFormat="1" ht="16.5" x14ac:dyDescent="0.25">
      <c r="A3" s="26" t="s">
        <v>21</v>
      </c>
      <c r="B3" s="26"/>
      <c r="C3" s="26"/>
      <c r="D3" s="26"/>
      <c r="E3" s="26"/>
    </row>
    <row r="4" spans="1:5" s="1" customFormat="1" ht="16.5" x14ac:dyDescent="0.25">
      <c r="B4" s="27" t="s">
        <v>27</v>
      </c>
      <c r="C4" s="27"/>
      <c r="D4" s="27"/>
      <c r="E4" s="27"/>
    </row>
    <row r="5" spans="1:5" ht="3" customHeight="1" x14ac:dyDescent="0.25"/>
    <row r="6" spans="1:5" ht="16.5" x14ac:dyDescent="0.25">
      <c r="A6" s="25" t="s">
        <v>17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22</v>
      </c>
      <c r="B8" s="25"/>
      <c r="C8" s="25"/>
      <c r="D8" s="25"/>
      <c r="E8" s="25"/>
    </row>
    <row r="9" spans="1:5" ht="16.5" x14ac:dyDescent="0.25">
      <c r="A9" s="25" t="s">
        <v>23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18</v>
      </c>
      <c r="D11" s="4" t="s">
        <v>24</v>
      </c>
      <c r="E11" s="4" t="s">
        <v>25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61446</v>
      </c>
      <c r="D14" s="15">
        <v>57013</v>
      </c>
      <c r="E14" s="15">
        <v>58414</v>
      </c>
    </row>
    <row r="15" spans="1:5" ht="174" customHeight="1" x14ac:dyDescent="0.25">
      <c r="A15" s="9">
        <v>2</v>
      </c>
      <c r="B15" s="8" t="s">
        <v>16</v>
      </c>
      <c r="C15" s="16">
        <f>255876+142263.4+248931+62030.5+60000+15903.8-17765.2</f>
        <v>767239.50000000012</v>
      </c>
      <c r="D15" s="17">
        <f>20550.1+75865.9+150000</f>
        <v>246416</v>
      </c>
      <c r="E15" s="17"/>
    </row>
    <row r="16" spans="1:5" ht="38.25" customHeight="1" x14ac:dyDescent="0.25">
      <c r="A16" s="4"/>
      <c r="B16" s="5" t="s">
        <v>5</v>
      </c>
      <c r="C16" s="10">
        <f>SUM(C14:C15)</f>
        <v>828685.50000000012</v>
      </c>
      <c r="D16" s="10">
        <f>SUM(D14:D15)</f>
        <v>303429</v>
      </c>
      <c r="E16" s="10">
        <f>SUM(E14:E15)</f>
        <v>58414</v>
      </c>
    </row>
    <row r="17" spans="1:5" ht="54" customHeight="1" x14ac:dyDescent="0.25">
      <c r="A17" s="6">
        <v>3</v>
      </c>
      <c r="B17" s="8" t="s">
        <v>6</v>
      </c>
      <c r="C17" s="11">
        <f>C26-C16</f>
        <v>370244.60000000021</v>
      </c>
      <c r="D17" s="11">
        <f>D26-D16</f>
        <v>308566.09999999998</v>
      </c>
      <c r="E17" s="11">
        <f>E26-E16</f>
        <v>433675.06000000006</v>
      </c>
    </row>
    <row r="18" spans="1:5" ht="21.75" customHeight="1" x14ac:dyDescent="0.25">
      <c r="A18" s="4"/>
      <c r="B18" s="5" t="s">
        <v>7</v>
      </c>
      <c r="C18" s="12">
        <f>C16+C17</f>
        <v>1198930.1000000003</v>
      </c>
      <c r="D18" s="12">
        <f t="shared" ref="D18:E18" si="0">D16+D17</f>
        <v>611995.1</v>
      </c>
      <c r="E18" s="12">
        <f t="shared" si="0"/>
        <v>492089.06000000006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19</v>
      </c>
      <c r="C21" s="24">
        <f>9168.5-500-878-1805-283.2</f>
        <v>5702.3</v>
      </c>
      <c r="D21" s="24"/>
      <c r="E21" s="20"/>
    </row>
    <row r="22" spans="1:5" ht="79.5" customHeight="1" x14ac:dyDescent="0.25">
      <c r="A22" s="6">
        <v>2</v>
      </c>
      <c r="B22" s="8" t="s">
        <v>10</v>
      </c>
      <c r="C22" s="19">
        <f>54246.5+647070.4+62030.5+32000+60000+15903.8+2416.1+18600-954-4507-18600-2954.6-1954.6+3183.5+1954.6-28736.4-1337.1-17765.2</f>
        <v>820596.50000000012</v>
      </c>
      <c r="D22" s="18">
        <f>23402.2+20550.1+75865.9+15000-21855.4+25509.2+150000</f>
        <v>288472</v>
      </c>
      <c r="E22" s="18">
        <f>27000+26000-27000+124500</f>
        <v>150500</v>
      </c>
    </row>
    <row r="23" spans="1:5" ht="19.5" customHeight="1" x14ac:dyDescent="0.25">
      <c r="A23" s="6">
        <v>3</v>
      </c>
      <c r="B23" s="8" t="s">
        <v>11</v>
      </c>
      <c r="C23" s="21">
        <f>30000-7849.6+10000+26000+780.2-71.5+3022.2+2226.5</f>
        <v>64107.799999999996</v>
      </c>
      <c r="D23" s="22">
        <f>40000-7228.8</f>
        <v>32771.199999999997</v>
      </c>
      <c r="E23" s="22">
        <f>40000-7831.24-4600</f>
        <v>27568.760000000002</v>
      </c>
    </row>
    <row r="24" spans="1:5" ht="41.25" customHeight="1" x14ac:dyDescent="0.25">
      <c r="A24" s="6">
        <v>4</v>
      </c>
      <c r="B24" s="6" t="s">
        <v>12</v>
      </c>
      <c r="C24" s="23">
        <f>253327.9-592.1+7849.6+3582.3+174+1572.9-626.9+3777.3-121.3-511.6-3022.2-2226.5</f>
        <v>263183.40000000002</v>
      </c>
      <c r="D24" s="23">
        <f>255215.2+7228.8</f>
        <v>262444</v>
      </c>
      <c r="E24" s="23">
        <f>274008.2+7831.2</f>
        <v>281839.40000000002</v>
      </c>
    </row>
    <row r="25" spans="1:5" ht="54" customHeight="1" x14ac:dyDescent="0.25">
      <c r="A25" s="6">
        <v>5</v>
      </c>
      <c r="B25" s="6" t="s">
        <v>13</v>
      </c>
      <c r="C25" s="14">
        <f>26554.7+200+18600+4507+2683-205.3-233.1-410.9-1954.6-847.9-1330.8-2222</f>
        <v>45340.099999999991</v>
      </c>
      <c r="D25" s="14">
        <f>28107.9+200</f>
        <v>28307.9</v>
      </c>
      <c r="E25" s="14">
        <f>31980.9+200</f>
        <v>32180.9</v>
      </c>
    </row>
    <row r="26" spans="1:5" ht="21" customHeight="1" x14ac:dyDescent="0.25">
      <c r="A26" s="13"/>
      <c r="B26" s="13" t="s">
        <v>14</v>
      </c>
      <c r="C26" s="10">
        <f>SUM(C20:C25)</f>
        <v>1198930.1000000003</v>
      </c>
      <c r="D26" s="10">
        <f t="shared" ref="D26:E26" si="1">SUM(D20:D25)</f>
        <v>611995.1</v>
      </c>
      <c r="E26" s="10">
        <f t="shared" si="1"/>
        <v>492089.06000000006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2024-12-23T07:44:39Z</cp:lastPrinted>
  <dcterms:created xsi:type="dcterms:W3CDTF">2020-03-04T09:29:16Z</dcterms:created>
  <dcterms:modified xsi:type="dcterms:W3CDTF">2024-12-23T07:45:30Z</dcterms:modified>
</cp:coreProperties>
</file>