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52" yWindow="108" windowWidth="15888" windowHeight="11172" firstSheet="1" activeTab="5"/>
  </bookViews>
  <sheets>
    <sheet name="1.1.Осн. пол. РП" sheetId="1" r:id="rId1"/>
    <sheet name="1.2. Показатели РП" sheetId="3" r:id="rId2"/>
    <sheet name="1.3. Пок. РП по мес." sheetId="4" r:id="rId3"/>
    <sheet name="1.4. Мероприятия РП" sheetId="5" r:id="rId4"/>
    <sheet name="1.5. Фин. обес. РП" sheetId="6" r:id="rId5"/>
    <sheet name="1.6. Бюджет РП по месяцам" sheetId="26" r:id="rId6"/>
    <sheet name="Лист1" sheetId="27" r:id="rId7"/>
  </sheets>
  <definedNames>
    <definedName name="_bookmark5" localSheetId="1">'1.2. Показатели РП'!$B$7</definedName>
    <definedName name="_bookmark5" localSheetId="2">#REF!</definedName>
    <definedName name="_bookmark5" localSheetId="3">#REF!</definedName>
    <definedName name="_bookmark5" localSheetId="4">#REF!</definedName>
    <definedName name="_bookmark5" localSheetId="5">'1.6. Бюджет РП по месяцам'!#REF!</definedName>
    <definedName name="_ftn1" localSheetId="3">#REF!</definedName>
    <definedName name="_ftn1" localSheetId="4">#REF!</definedName>
    <definedName name="_ftn1" localSheetId="5">'1.6. Бюджет РП по месяцам'!#REF!</definedName>
    <definedName name="_ftn2" localSheetId="0">#REF!</definedName>
    <definedName name="_ftn2" localSheetId="3">#REF!</definedName>
    <definedName name="_ftn2" localSheetId="4">#REF!</definedName>
    <definedName name="_ftn2" localSheetId="5">'1.6. Бюджет РП по месяцам'!#REF!</definedName>
    <definedName name="_ftn3" localSheetId="0">#REF!</definedName>
    <definedName name="_ftn4" localSheetId="0">#REF!</definedName>
    <definedName name="_ftn5" localSheetId="0">#REF!</definedName>
    <definedName name="_ftnref1" localSheetId="3">'1.4. Мероприятия РП'!$E$4</definedName>
    <definedName name="_ftnref1" localSheetId="4">#REF!</definedName>
    <definedName name="_ftnref1" localSheetId="5">'1.6. Бюджет РП по месяцам'!#REF!</definedName>
    <definedName name="_ftnref2" localSheetId="0">'1.1.Осн. пол. РП'!$A$2</definedName>
    <definedName name="_ftnref2" localSheetId="3">'1.4. Мероприятия РП'!#REF!</definedName>
    <definedName name="_ftnref2" localSheetId="4">#REF!</definedName>
    <definedName name="_ftnref2" localSheetId="5">'1.6. Бюджет РП по месяцам'!#REF!</definedName>
    <definedName name="_ftnref3" localSheetId="0">'1.1.Осн. пол. РП'!$A$4</definedName>
    <definedName name="_ftnref3" localSheetId="3">'1.4. Мероприятия РП'!#REF!</definedName>
    <definedName name="_ftnref3" localSheetId="4">#REF!</definedName>
    <definedName name="_ftnref3" localSheetId="5">'1.6. Бюджет РП по месяцам'!#REF!</definedName>
    <definedName name="_ftnref4" localSheetId="0">#REF!</definedName>
    <definedName name="_ftnref5" localSheetId="0">#REF!</definedName>
    <definedName name="_Hlk127716945" localSheetId="5">'1.6. Бюджет РП по месяцам'!#REF!</definedName>
    <definedName name="_xlnm.Print_Titles" localSheetId="3">'1.4. Мероприятия РП'!$4:$5</definedName>
    <definedName name="_xlnm.Print_Titles" localSheetId="4">'1.5. Фин. обес. РП'!$45:$47</definedName>
    <definedName name="_xlnm.Print_Area" localSheetId="0">'1.1.Осн. пол. РП'!$A$2:$F$15</definedName>
    <definedName name="_xlnm.Print_Area" localSheetId="1">'1.2. Показатели РП'!$A$2:$P$10</definedName>
    <definedName name="_xlnm.Print_Area" localSheetId="2">'1.3. Пок. РП по мес.'!$A$2:$P$10</definedName>
    <definedName name="_xlnm.Print_Area" localSheetId="3">'1.4. Мероприятия РП'!$A$2:$O$12</definedName>
    <definedName name="_xlnm.Print_Area" localSheetId="4">'1.5. Фин. обес. РП'!$A$2:$N$84</definedName>
    <definedName name="_xlnm.Print_Area" localSheetId="5">'1.6. Бюджет РП по месяцам'!$A$2:$N$11</definedName>
  </definedNames>
  <calcPr calcId="124519"/>
</workbook>
</file>

<file path=xl/calcChain.xml><?xml version="1.0" encoding="utf-8"?>
<calcChain xmlns="http://schemas.openxmlformats.org/spreadsheetml/2006/main">
  <c r="H82" i="6"/>
  <c r="I79"/>
  <c r="J79"/>
  <c r="K79"/>
  <c r="L79"/>
  <c r="M79"/>
  <c r="N83"/>
  <c r="N82"/>
  <c r="H79" l="1"/>
  <c r="N79" s="1"/>
  <c r="N65"/>
  <c r="N66"/>
  <c r="N61"/>
  <c r="N62"/>
  <c r="N51"/>
  <c r="H50" l="1"/>
  <c r="N50" l="1"/>
  <c r="N58" l="1"/>
  <c r="O49" l="1"/>
  <c r="P58" l="1"/>
  <c r="N60" l="1"/>
  <c r="N59"/>
  <c r="H25"/>
  <c r="O58" l="1"/>
  <c r="N10" l="1"/>
  <c r="N11"/>
  <c r="N12"/>
  <c r="N13"/>
  <c r="N14"/>
  <c r="I39" l="1"/>
  <c r="I38"/>
  <c r="I37"/>
  <c r="I9"/>
  <c r="I36" l="1"/>
  <c r="N20" l="1"/>
  <c r="N21"/>
  <c r="N22"/>
  <c r="N23"/>
  <c r="N24"/>
  <c r="N25"/>
  <c r="N26"/>
  <c r="H39" l="1"/>
  <c r="H38"/>
  <c r="H37"/>
  <c r="H19"/>
  <c r="H9"/>
  <c r="N37" l="1"/>
  <c r="N39"/>
  <c r="N9"/>
  <c r="N38"/>
  <c r="N19"/>
  <c r="H36"/>
  <c r="N11" i="26"/>
  <c r="M11"/>
  <c r="L11"/>
  <c r="K11"/>
  <c r="J11"/>
  <c r="I11"/>
  <c r="H11"/>
  <c r="G11"/>
  <c r="F11"/>
  <c r="E11"/>
  <c r="D11"/>
  <c r="C11"/>
  <c r="A1"/>
  <c r="N36" i="6" l="1"/>
  <c r="A1" l="1"/>
  <c r="A1" i="5"/>
  <c r="A1" i="4"/>
  <c r="A1" i="3"/>
  <c r="A1" i="1"/>
</calcChain>
</file>

<file path=xl/sharedStrings.xml><?xml version="1.0" encoding="utf-8"?>
<sst xmlns="http://schemas.openxmlformats.org/spreadsheetml/2006/main" count="317" uniqueCount="166">
  <si>
    <t>1. Основные положения</t>
  </si>
  <si>
    <t>Соисполнители государственной программы</t>
  </si>
  <si>
    <t>(Ф.И.О.)</t>
  </si>
  <si>
    <t>(должность)</t>
  </si>
  <si>
    <t xml:space="preserve">Участники государственной программы (при наличии) 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</si>
  <si>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</si>
  <si>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>1.</t>
  </si>
  <si>
    <t>№ п/п</t>
  </si>
  <si>
    <t>1.1</t>
  </si>
  <si>
    <t>Показатели регионального проекта</t>
  </si>
  <si>
    <t>Уровень показателя</t>
  </si>
  <si>
    <t>Единица измерения (по ОКЕИ)</t>
  </si>
  <si>
    <t>Базовое значение</t>
  </si>
  <si>
    <t>Признак возрастания / убывания</t>
  </si>
  <si>
    <t>Нарастающий итог</t>
  </si>
  <si>
    <t>значение</t>
  </si>
  <si>
    <t>год</t>
  </si>
  <si>
    <t>Процент</t>
  </si>
  <si>
    <t>Да</t>
  </si>
  <si>
    <t>2.</t>
  </si>
  <si>
    <t>Приведены в нормативное состояние/построены искусственные сооружения на автомобильных дорогах регионального или межмуниципального и местного значения</t>
  </si>
  <si>
    <t>2.1</t>
  </si>
  <si>
    <t>Тысяча погонных метров</t>
  </si>
  <si>
    <t>3.</t>
  </si>
  <si>
    <t>Повышение доли отечественного оборудования (товаров, работ, услуг) в общем объеме закупок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</si>
  <si>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</si>
  <si>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</si>
  <si>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</si>
  <si>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</si>
  <si>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</si>
  <si>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</si>
  <si>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</si>
  <si>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</si>
  <si>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</si>
  <si>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</si>
  <si>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</si>
  <si>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</si>
  <si>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2.1.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</si>
  <si>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</si>
  <si>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</si>
  <si>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</si>
  <si>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Связь с показателями регионального проекта</t>
  </si>
  <si>
    <t>Повышено качество дорожной сети, в том числе уличной сети, городских агломераций</t>
  </si>
  <si>
    <t>В соответствии с программами дорожной деятельности на текущий год субъектами Российской Федерации выполнены дорожные работы</t>
  </si>
  <si>
    <t>-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</si>
  <si>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</si>
  <si>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Оказание услуг (выполнение работ)</t>
  </si>
  <si>
    <t>3.1.</t>
  </si>
  <si>
    <t>Таблица 1</t>
  </si>
  <si>
    <t>Источник финансового обеспечения</t>
  </si>
  <si>
    <t>Всего</t>
  </si>
  <si>
    <t>Всего, в том числе:</t>
  </si>
  <si>
    <t>1.1.1.</t>
  </si>
  <si>
    <t xml:space="preserve">Федеральный бюджет </t>
  </si>
  <si>
    <t>1.1.2.</t>
  </si>
  <si>
    <t>Областной бюджет</t>
  </si>
  <si>
    <t>1.1.3.</t>
  </si>
  <si>
    <t>Консолидированные бюджеты муниципальных образований</t>
  </si>
  <si>
    <t>1.1.4.</t>
  </si>
  <si>
    <t>Территориальные внебюджетные фонды</t>
  </si>
  <si>
    <t>1.1.5.</t>
  </si>
  <si>
    <t>Иные источники</t>
  </si>
  <si>
    <t>2.1.1.</t>
  </si>
  <si>
    <t>2.1.2.</t>
  </si>
  <si>
    <t>2.1.3.</t>
  </si>
  <si>
    <t>2.1.4.</t>
  </si>
  <si>
    <t>2.1.5.</t>
  </si>
  <si>
    <t>ИТОГО ПО РЕГИОНАЛЬНОМУ ПРОЕКТУ</t>
  </si>
  <si>
    <t>Бюджет Белгородской области</t>
  </si>
  <si>
    <t>Региональный бюджет (всего), из них:</t>
  </si>
  <si>
    <t>Внебюджетные источники</t>
  </si>
  <si>
    <t>3.1.1.</t>
  </si>
  <si>
    <t>3.1.2.</t>
  </si>
  <si>
    <t>3.1.3.</t>
  </si>
  <si>
    <t>3.1.4.</t>
  </si>
  <si>
    <t>3.1.5.</t>
  </si>
  <si>
    <t xml:space="preserve">  </t>
  </si>
  <si>
    <t>4.</t>
  </si>
  <si>
    <t xml:space="preserve"> -</t>
  </si>
  <si>
    <t xml:space="preserve">Наименование мероприятия (результата) </t>
  </si>
  <si>
    <t>План исполнения нарастающим итогом (тыс. рублей)</t>
  </si>
  <si>
    <t>мар.</t>
  </si>
  <si>
    <t>ИТОГО:</t>
  </si>
  <si>
    <t xml:space="preserve">Государственная программа Белгородской области </t>
  </si>
  <si>
    <t>«Совершенствование и развитие транспортной системы                 и дорожной сети Белгородской области»</t>
  </si>
  <si>
    <t>Прогрессирующий</t>
  </si>
  <si>
    <t>Нет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</si>
  <si>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</si>
  <si>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>Код бюджетной классификации</t>
  </si>
  <si>
    <t>ГРБС / Рз / Пр / ЦСР / ВР</t>
  </si>
  <si>
    <t xml:space="preserve"> 04 09</t>
  </si>
  <si>
    <t xml:space="preserve">10 1 R1 53940 </t>
  </si>
  <si>
    <t xml:space="preserve">10 1 R1 R0001 </t>
  </si>
  <si>
    <t xml:space="preserve">10 1 R1 R0002 </t>
  </si>
  <si>
    <t xml:space="preserve">10 1 R1 R0003 </t>
  </si>
  <si>
    <t>Признак "Участие муниципального образования"</t>
  </si>
  <si>
    <t xml:space="preserve">Информационная система </t>
  </si>
  <si>
    <t>Х</t>
  </si>
  <si>
    <t>Уровень мероприятия (результата)</t>
  </si>
  <si>
    <t>Наименование мероприятия (результата) и источники финансирования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</si>
  <si>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</si>
  <si>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</si>
  <si>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</si>
  <si>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</si>
  <si>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 - межбюджетные трансферты местным бюджетам</t>
  </si>
  <si>
    <t>Нераспределенный резерв (областной бюджет)</t>
  </si>
  <si>
    <t>в том числе:</t>
  </si>
  <si>
    <t>Плановые значения по кварталам/месяцам</t>
  </si>
  <si>
    <t xml:space="preserve"> - </t>
  </si>
  <si>
    <t>Протяженность приведенных                                            в нормативное состояние искусственных сооружений                                                           на автомобильных дорогах регионального или межмуниципального и местного значения (накопленным итогом)</t>
  </si>
  <si>
    <t>Националь-ный проект</t>
  </si>
  <si>
    <t>Национальный проект</t>
  </si>
  <si>
    <t>№                      п/п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</si>
  <si>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</si>
  <si>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2025 год</t>
  </si>
  <si>
    <t>2026 год</t>
  </si>
  <si>
    <t>2027 год</t>
  </si>
  <si>
    <t>2028 год</t>
  </si>
  <si>
    <t>2029 год</t>
  </si>
  <si>
    <t>2030 год</t>
  </si>
  <si>
    <t>Км</t>
  </si>
  <si>
    <t>№             п/п</t>
  </si>
  <si>
    <t xml:space="preserve">      </t>
  </si>
  <si>
    <t>2022*</t>
  </si>
  <si>
    <t>Заместитель главы администрации городского округа по строительству</t>
  </si>
  <si>
    <t xml:space="preserve">Повышено качество дорожной сети, в том числе уличной сети       </t>
  </si>
  <si>
    <t>Приведены в нормативное состояние / построены искусственные сооружения на автомобильных дорогах местного значения</t>
  </si>
  <si>
    <t>Протяженность приведенных в нормативное состояние искусственных сооружений на автомобильных дорогах местного значения (накопленным итогом)</t>
  </si>
  <si>
    <t xml:space="preserve">На конец 2025 года </t>
  </si>
  <si>
    <t xml:space="preserve">4. Мероприятия (результаты) проекта </t>
  </si>
  <si>
    <t>Осуществлены мероприятия по дорожной деятельности в отношении автомобильных дорог общего пользования  местного значения и искусственных сооружений на них</t>
  </si>
  <si>
    <t>Бюджет (всего), из них:</t>
  </si>
  <si>
    <t>Местный бюджет</t>
  </si>
  <si>
    <t>Федеральный бюджет</t>
  </si>
  <si>
    <t>04 09</t>
  </si>
  <si>
    <t>13 1 R1</t>
  </si>
  <si>
    <t xml:space="preserve"> 2 09</t>
  </si>
  <si>
    <t xml:space="preserve"> 3 09</t>
  </si>
  <si>
    <t>Итого по  проекту:</t>
  </si>
  <si>
    <t>Осуществлены мероприятия по дорожной деятельности в отношении автомобильных дорог общего пользования местного значения и искусственных сооружений на них</t>
  </si>
  <si>
    <t>6. Помесячный план исполнения областного бюджета в части бюджетных ассигнований, предусмотренных                                                                                                                                                  на финансовое обеспечение реализации  проекта  в 2025 году</t>
  </si>
  <si>
    <t>Всего на конец 2025 года                               (тыс. рублей)</t>
  </si>
  <si>
    <t>Повышено качество дорожной сети, в том числе уличной сети</t>
  </si>
  <si>
    <t xml:space="preserve">Руководитель муниципального проекта </t>
  </si>
  <si>
    <t>Куратор муниципального проекта</t>
  </si>
  <si>
    <r>
      <t xml:space="preserve">Краткое наименование </t>
    </r>
    <r>
      <rPr>
        <sz val="12"/>
        <color rgb="FF000000"/>
        <rFont val="Times New Roman"/>
        <family val="1"/>
        <charset val="204"/>
      </rPr>
      <t xml:space="preserve">муниципального проекта </t>
    </r>
  </si>
  <si>
    <t xml:space="preserve">Администратор муниципального проекта </t>
  </si>
  <si>
    <t xml:space="preserve">*  Реализация муниципального проекта до 2024 года осуществлялась в рамках муниципальной программы Старооскольского городского округа «Содержание дорожного хозяйства, организация транспортного обслуживания населения Старооскольского городского округа» , утвержденной постановлением главы администрации Старооскольского городского округа от 30 октября 2014 года №  3683 «Об утверждении  муниципальной программы «Содержание дорожного хозяйства, организация транспортного обслуживания населения Старооскольского городского округа»
</t>
  </si>
  <si>
    <t xml:space="preserve">Срок реализации муниципального проекта </t>
  </si>
  <si>
    <t>2. Показатели муниципального проекта</t>
  </si>
  <si>
    <t>3. Помесячный план достижения показателей муниципального проекта  в 2025 году</t>
  </si>
  <si>
    <t xml:space="preserve">Доля автомобильных дорог регионального                                                и межмуниципального значения, соответствующих нормативным требованиям.                                                                                     </t>
  </si>
  <si>
    <t>Выполнен комплекс дорожных работ по ремонту автомобильных дорог</t>
  </si>
  <si>
    <t>Выполнен комплекс дорожных работ по приведению в нормативное состояние  искусственных сооружения на автомобильных дорогах  местного значения</t>
  </si>
  <si>
    <t xml:space="preserve">13 1 R1 R0030 </t>
  </si>
  <si>
    <t xml:space="preserve">13 1 R1 R0003 </t>
  </si>
  <si>
    <t>Приведены в нормативное состояние/построены искусственные сооружения на автомобильных дорогах  местного значения</t>
  </si>
  <si>
    <t xml:space="preserve">5. Финансовое обеспечение реализации муниципального проекта </t>
  </si>
  <si>
    <t>13 1 И8</t>
  </si>
  <si>
    <t xml:space="preserve">Муниципальный проект «Региональная и местная дорожная сеть» </t>
  </si>
  <si>
    <t>III. Паспорт муниципального проекта «Региональная и местная дорожная сеть», входящего в национальный проект                                                              (далее  –  муниципальный проект)</t>
  </si>
  <si>
    <t>Протяженность автомобильных дорог общего пользования местного значения, подлежащих ремонту в рамках муниципального проекта «Региональная и местная дорожная сеть»</t>
  </si>
  <si>
    <t>Муниципальный проект «Региональная и местная дорожная сеть»</t>
  </si>
  <si>
    <t xml:space="preserve">13 1 И8 9Д140 </t>
  </si>
  <si>
    <t>Директор МКУ«УКС» Старооскольского городского округа</t>
  </si>
  <si>
    <t xml:space="preserve">Первый заместитель директора МКУ «УКС» Старооскольского городского округа                             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</si>
</sst>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0"/>
    <numFmt numFmtId="165" formatCode="#,##0.0"/>
    <numFmt numFmtId="166" formatCode="0.00000"/>
    <numFmt numFmtId="167" formatCode="0.0"/>
  </numFmts>
  <fonts count="38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b/>
      <i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2" fillId="0" borderId="0"/>
    <xf numFmtId="0" fontId="23" fillId="0" borderId="0"/>
    <xf numFmtId="0" fontId="24" fillId="0" borderId="0"/>
    <xf numFmtId="0" fontId="25" fillId="0" borderId="0"/>
    <xf numFmtId="0" fontId="6" fillId="0" borderId="0"/>
    <xf numFmtId="0" fontId="26" fillId="0" borderId="0"/>
    <xf numFmtId="0" fontId="23" fillId="0" borderId="0"/>
    <xf numFmtId="0" fontId="26" fillId="0" borderId="0"/>
    <xf numFmtId="0" fontId="26" fillId="0" borderId="0"/>
    <xf numFmtId="0" fontId="6" fillId="0" borderId="0"/>
    <xf numFmtId="0" fontId="6" fillId="0" borderId="0"/>
    <xf numFmtId="0" fontId="27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26" fillId="0" borderId="0"/>
    <xf numFmtId="43" fontId="6" fillId="0" borderId="0" applyFont="0" applyFill="0" applyBorder="0" applyAlignment="0" applyProtection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43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5" fillId="0" borderId="0"/>
    <xf numFmtId="0" fontId="4" fillId="0" borderId="0"/>
    <xf numFmtId="0" fontId="25" fillId="0" borderId="0"/>
    <xf numFmtId="0" fontId="4" fillId="0" borderId="0"/>
    <xf numFmtId="0" fontId="25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0" borderId="0" applyNumberFormat="0" applyFill="0" applyBorder="0" applyProtection="0"/>
    <xf numFmtId="0" fontId="33" fillId="0" borderId="0"/>
    <xf numFmtId="0" fontId="33" fillId="0" borderId="0"/>
    <xf numFmtId="0" fontId="31" fillId="0" borderId="0"/>
    <xf numFmtId="0" fontId="34" fillId="0" borderId="0"/>
    <xf numFmtId="0" fontId="34" fillId="0" borderId="0"/>
    <xf numFmtId="0" fontId="35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1" fillId="0" borderId="0"/>
    <xf numFmtId="0" fontId="31" fillId="0" borderId="0"/>
    <xf numFmtId="0" fontId="35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43" fontId="31" fillId="0" borderId="0" applyFont="0" applyFill="0" applyBorder="0" applyProtection="0"/>
    <xf numFmtId="0" fontId="35" fillId="0" borderId="0" applyFont="0" applyFill="0" applyBorder="0" applyProtection="0"/>
    <xf numFmtId="43" fontId="35" fillId="0" borderId="0" applyFont="0" applyFill="0" applyBorder="0" applyProtection="0"/>
    <xf numFmtId="0" fontId="1" fillId="0" borderId="0"/>
    <xf numFmtId="0" fontId="1" fillId="0" borderId="0"/>
    <xf numFmtId="0" fontId="22" fillId="0" borderId="0"/>
  </cellStyleXfs>
  <cellXfs count="227">
    <xf numFmtId="0" fontId="7" fillId="0" borderId="0" xfId="0" applyNumberFormat="1" applyFont="1"/>
    <xf numFmtId="0" fontId="8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8" fillId="0" borderId="0" xfId="0" applyNumberFormat="1" applyFont="1"/>
    <xf numFmtId="0" fontId="8" fillId="0" borderId="0" xfId="0" applyNumberFormat="1" applyFont="1" applyAlignment="1">
      <alignment vertical="top"/>
    </xf>
    <xf numFmtId="0" fontId="9" fillId="0" borderId="0" xfId="0" applyNumberFormat="1" applyFont="1" applyAlignment="1">
      <alignment vertical="top"/>
    </xf>
    <xf numFmtId="0" fontId="11" fillId="0" borderId="0" xfId="0" applyNumberFormat="1" applyFont="1" applyAlignment="1">
      <alignment horizontal="center" vertical="top"/>
    </xf>
    <xf numFmtId="0" fontId="15" fillId="0" borderId="0" xfId="0" applyNumberFormat="1" applyFont="1" applyAlignment="1">
      <alignment vertical="top"/>
    </xf>
    <xf numFmtId="0" fontId="18" fillId="0" borderId="0" xfId="0" applyNumberFormat="1" applyFont="1"/>
    <xf numFmtId="0" fontId="18" fillId="0" borderId="0" xfId="0" applyNumberFormat="1" applyFont="1" applyAlignment="1">
      <alignment wrapText="1"/>
    </xf>
    <xf numFmtId="0" fontId="9" fillId="0" borderId="0" xfId="0" applyNumberFormat="1" applyFont="1"/>
    <xf numFmtId="0" fontId="8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center" vertical="center" wrapText="1"/>
    </xf>
    <xf numFmtId="0" fontId="15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17" fillId="3" borderId="2" xfId="0" applyNumberFormat="1" applyFont="1" applyFill="1" applyBorder="1" applyAlignment="1">
      <alignment horizontal="center" vertical="center"/>
    </xf>
    <xf numFmtId="164" fontId="17" fillId="3" borderId="2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top" wrapText="1"/>
    </xf>
    <xf numFmtId="0" fontId="8" fillId="2" borderId="14" xfId="0" applyNumberFormat="1" applyFont="1" applyFill="1" applyBorder="1" applyAlignment="1">
      <alignment vertical="top" wrapText="1"/>
    </xf>
    <xf numFmtId="0" fontId="8" fillId="0" borderId="14" xfId="0" applyNumberFormat="1" applyFont="1" applyBorder="1" applyAlignment="1">
      <alignment vertical="top"/>
    </xf>
    <xf numFmtId="165" fontId="8" fillId="0" borderId="14" xfId="0" applyNumberFormat="1" applyFont="1" applyBorder="1" applyAlignment="1">
      <alignment horizontal="center" vertical="center" wrapText="1"/>
    </xf>
    <xf numFmtId="0" fontId="9" fillId="0" borderId="0" xfId="27" applyFont="1"/>
    <xf numFmtId="0" fontId="8" fillId="0" borderId="0" xfId="28" applyFont="1"/>
    <xf numFmtId="0" fontId="18" fillId="0" borderId="0" xfId="28" applyFont="1"/>
    <xf numFmtId="0" fontId="18" fillId="0" borderId="0" xfId="28" applyFont="1" applyAlignment="1">
      <alignment wrapText="1"/>
    </xf>
    <xf numFmtId="0" fontId="15" fillId="0" borderId="0" xfId="28" applyFont="1" applyAlignment="1">
      <alignment horizontal="center" vertical="center" wrapText="1"/>
    </xf>
    <xf numFmtId="0" fontId="8" fillId="0" borderId="0" xfId="28" applyFont="1" applyAlignment="1">
      <alignment horizontal="center" vertical="center" wrapText="1"/>
    </xf>
    <xf numFmtId="0" fontId="8" fillId="0" borderId="0" xfId="28" applyFont="1" applyBorder="1" applyAlignment="1">
      <alignment wrapText="1"/>
    </xf>
    <xf numFmtId="0" fontId="8" fillId="0" borderId="0" xfId="28" applyFont="1" applyBorder="1"/>
    <xf numFmtId="0" fontId="8" fillId="4" borderId="14" xfId="28" applyFont="1" applyFill="1" applyBorder="1" applyAlignment="1">
      <alignment vertical="center" wrapText="1"/>
    </xf>
    <xf numFmtId="0" fontId="11" fillId="0" borderId="17" xfId="28" applyFont="1" applyBorder="1" applyAlignment="1">
      <alignment horizontal="center" vertical="center" wrapText="1"/>
    </xf>
    <xf numFmtId="0" fontId="11" fillId="0" borderId="0" xfId="28" applyFont="1" applyBorder="1" applyAlignment="1">
      <alignment horizontal="center" vertical="center" wrapText="1"/>
    </xf>
    <xf numFmtId="0" fontId="8" fillId="0" borderId="0" xfId="0" applyFont="1" applyBorder="1" applyAlignment="1">
      <alignment wrapText="1"/>
    </xf>
    <xf numFmtId="0" fontId="8" fillId="0" borderId="0" xfId="0" applyFont="1" applyBorder="1"/>
    <xf numFmtId="0" fontId="12" fillId="2" borderId="14" xfId="0" applyNumberFormat="1" applyFont="1" applyFill="1" applyBorder="1" applyAlignment="1">
      <alignment vertical="top" wrapText="1"/>
    </xf>
    <xf numFmtId="0" fontId="10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21" fillId="0" borderId="0" xfId="0" applyNumberFormat="1" applyFont="1" applyAlignment="1">
      <alignment horizontal="center" vertical="center" wrapText="1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14" fontId="12" fillId="2" borderId="14" xfId="0" applyNumberFormat="1" applyFont="1" applyFill="1" applyBorder="1" applyAlignment="1">
      <alignment horizontal="center" vertical="top" wrapText="1"/>
    </xf>
    <xf numFmtId="165" fontId="14" fillId="0" borderId="14" xfId="0" applyNumberFormat="1" applyFont="1" applyFill="1" applyBorder="1" applyAlignment="1">
      <alignment horizontal="center" vertical="center"/>
    </xf>
    <xf numFmtId="0" fontId="8" fillId="0" borderId="0" xfId="0" applyNumberFormat="1" applyFont="1" applyBorder="1" applyAlignment="1">
      <alignment horizontal="left" vertical="center" wrapText="1"/>
    </xf>
    <xf numFmtId="0" fontId="7" fillId="0" borderId="0" xfId="0" applyNumberFormat="1" applyFont="1" applyBorder="1"/>
    <xf numFmtId="165" fontId="11" fillId="0" borderId="14" xfId="0" applyNumberFormat="1" applyFont="1" applyBorder="1" applyAlignment="1">
      <alignment horizontal="center" vertical="center" wrapText="1"/>
    </xf>
    <xf numFmtId="0" fontId="18" fillId="0" borderId="14" xfId="0" applyNumberFormat="1" applyFont="1" applyBorder="1" applyAlignment="1">
      <alignment horizontal="center" vertical="center"/>
    </xf>
    <xf numFmtId="164" fontId="18" fillId="0" borderId="14" xfId="0" applyNumberFormat="1" applyFont="1" applyBorder="1" applyAlignment="1">
      <alignment horizontal="center" vertical="center"/>
    </xf>
    <xf numFmtId="0" fontId="11" fillId="4" borderId="14" xfId="28" applyFont="1" applyFill="1" applyBorder="1" applyAlignment="1">
      <alignment horizontal="center" vertical="center" wrapText="1"/>
    </xf>
    <xf numFmtId="0" fontId="11" fillId="0" borderId="0" xfId="0" applyNumberFormat="1" applyFont="1" applyBorder="1" applyAlignment="1">
      <alignment horizontal="center" vertical="center"/>
    </xf>
    <xf numFmtId="0" fontId="17" fillId="3" borderId="14" xfId="0" applyNumberFormat="1" applyFont="1" applyFill="1" applyBorder="1" applyAlignment="1">
      <alignment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left" vertical="top" wrapText="1"/>
    </xf>
    <xf numFmtId="0" fontId="8" fillId="0" borderId="14" xfId="0" applyNumberFormat="1" applyFont="1" applyBorder="1" applyAlignment="1">
      <alignment horizontal="center" vertical="top" wrapText="1"/>
    </xf>
    <xf numFmtId="0" fontId="17" fillId="3" borderId="2" xfId="0" applyNumberFormat="1" applyFont="1" applyFill="1" applyBorder="1" applyAlignment="1">
      <alignment horizontal="center" vertical="center" wrapText="1"/>
    </xf>
    <xf numFmtId="0" fontId="17" fillId="3" borderId="14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top" wrapText="1"/>
    </xf>
    <xf numFmtId="0" fontId="37" fillId="2" borderId="14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horizontal="left" vertical="center" wrapText="1"/>
    </xf>
    <xf numFmtId="16" fontId="8" fillId="4" borderId="14" xfId="28" quotePrefix="1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left" vertical="center" wrapText="1"/>
    </xf>
    <xf numFmtId="0" fontId="14" fillId="0" borderId="19" xfId="0" applyNumberFormat="1" applyFont="1" applyFill="1" applyBorder="1" applyAlignment="1">
      <alignment vertical="top" wrapText="1"/>
    </xf>
    <xf numFmtId="165" fontId="14" fillId="0" borderId="14" xfId="0" applyNumberFormat="1" applyFont="1" applyBorder="1" applyAlignment="1">
      <alignment horizontal="center" vertical="center" wrapText="1"/>
    </xf>
    <xf numFmtId="166" fontId="18" fillId="0" borderId="14" xfId="0" applyNumberFormat="1" applyFont="1" applyBorder="1" applyAlignment="1">
      <alignment horizontal="center" vertical="center"/>
    </xf>
    <xf numFmtId="166" fontId="17" fillId="3" borderId="14" xfId="0" applyNumberFormat="1" applyFont="1" applyFill="1" applyBorder="1" applyAlignment="1">
      <alignment horizontal="center" vertical="center" wrapText="1"/>
    </xf>
    <xf numFmtId="0" fontId="12" fillId="2" borderId="14" xfId="0" applyNumberFormat="1" applyFont="1" applyFill="1" applyBorder="1" applyAlignment="1">
      <alignment horizontal="center" vertical="top" wrapText="1"/>
    </xf>
    <xf numFmtId="0" fontId="12" fillId="4" borderId="14" xfId="0" applyFont="1" applyFill="1" applyBorder="1" applyAlignment="1">
      <alignment horizontal="left" vertical="top" wrapText="1"/>
    </xf>
    <xf numFmtId="166" fontId="17" fillId="0" borderId="14" xfId="0" applyNumberFormat="1" applyFont="1" applyFill="1" applyBorder="1" applyAlignment="1">
      <alignment horizontal="center" vertical="center"/>
    </xf>
    <xf numFmtId="167" fontId="17" fillId="0" borderId="14" xfId="0" applyNumberFormat="1" applyFont="1" applyFill="1" applyBorder="1" applyAlignment="1">
      <alignment horizontal="center" vertical="center"/>
    </xf>
    <xf numFmtId="2" fontId="17" fillId="3" borderId="14" xfId="0" applyNumberFormat="1" applyFont="1" applyFill="1" applyBorder="1" applyAlignment="1">
      <alignment horizontal="center" vertical="center" wrapText="1"/>
    </xf>
    <xf numFmtId="0" fontId="14" fillId="3" borderId="12" xfId="0" applyNumberFormat="1" applyFont="1" applyFill="1" applyBorder="1" applyAlignment="1">
      <alignment horizontal="left" vertical="center" wrapText="1"/>
    </xf>
    <xf numFmtId="0" fontId="14" fillId="3" borderId="12" xfId="0" applyNumberFormat="1" applyFont="1" applyFill="1" applyBorder="1" applyAlignment="1">
      <alignment horizontal="center" vertical="center" wrapText="1"/>
    </xf>
    <xf numFmtId="0" fontId="17" fillId="3" borderId="12" xfId="0" applyNumberFormat="1" applyFont="1" applyFill="1" applyBorder="1" applyAlignment="1">
      <alignment horizontal="center" vertical="center" wrapText="1"/>
    </xf>
    <xf numFmtId="0" fontId="17" fillId="3" borderId="12" xfId="0" applyNumberFormat="1" applyFont="1" applyFill="1" applyBorder="1" applyAlignment="1">
      <alignment horizontal="center" vertical="center"/>
    </xf>
    <xf numFmtId="164" fontId="17" fillId="3" borderId="12" xfId="0" applyNumberFormat="1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3" borderId="12" xfId="0" applyNumberFormat="1" applyFont="1" applyFill="1" applyBorder="1" applyAlignment="1">
      <alignment vertical="center" wrapText="1"/>
    </xf>
    <xf numFmtId="0" fontId="14" fillId="0" borderId="19" xfId="0" applyNumberFormat="1" applyFont="1" applyBorder="1" applyAlignment="1">
      <alignment horizontal="center" vertical="center" wrapText="1"/>
    </xf>
    <xf numFmtId="0" fontId="9" fillId="0" borderId="0" xfId="0" applyNumberFormat="1" applyFont="1" applyFill="1"/>
    <xf numFmtId="0" fontId="8" fillId="0" borderId="0" xfId="0" applyNumberFormat="1" applyFont="1" applyFill="1"/>
    <xf numFmtId="0" fontId="18" fillId="0" borderId="0" xfId="0" applyNumberFormat="1" applyFont="1" applyFill="1"/>
    <xf numFmtId="0" fontId="18" fillId="0" borderId="0" xfId="0" applyNumberFormat="1" applyFont="1" applyFill="1" applyAlignment="1">
      <alignment wrapText="1"/>
    </xf>
    <xf numFmtId="0" fontId="10" fillId="0" borderId="0" xfId="0" applyNumberFormat="1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/>
    </xf>
    <xf numFmtId="0" fontId="2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vertical="center"/>
    </xf>
    <xf numFmtId="0" fontId="15" fillId="0" borderId="0" xfId="0" applyNumberFormat="1" applyFont="1" applyFill="1" applyAlignment="1">
      <alignment horizontal="center" vertical="center" wrapText="1"/>
    </xf>
    <xf numFmtId="0" fontId="15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/>
    <xf numFmtId="0" fontId="8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>
      <alignment wrapText="1"/>
    </xf>
    <xf numFmtId="0" fontId="1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vertical="center" wrapText="1"/>
    </xf>
    <xf numFmtId="0" fontId="18" fillId="0" borderId="12" xfId="0" applyNumberFormat="1" applyFont="1" applyFill="1" applyBorder="1"/>
    <xf numFmtId="0" fontId="18" fillId="0" borderId="2" xfId="0" applyNumberFormat="1" applyFont="1" applyFill="1" applyBorder="1"/>
    <xf numFmtId="165" fontId="8" fillId="0" borderId="19" xfId="0" applyNumberFormat="1" applyFont="1" applyFill="1" applyBorder="1" applyAlignment="1">
      <alignment horizontal="center" vertical="center" wrapText="1"/>
    </xf>
    <xf numFmtId="0" fontId="18" fillId="0" borderId="14" xfId="0" applyNumberFormat="1" applyFont="1" applyFill="1" applyBorder="1"/>
    <xf numFmtId="165" fontId="8" fillId="0" borderId="3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left" vertical="center" wrapText="1" indent="2"/>
    </xf>
    <xf numFmtId="165" fontId="8" fillId="0" borderId="18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/>
    <xf numFmtId="0" fontId="18" fillId="0" borderId="3" xfId="0" applyNumberFormat="1" applyFont="1" applyFill="1" applyBorder="1"/>
    <xf numFmtId="165" fontId="8" fillId="0" borderId="13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 applyAlignment="1">
      <alignment horizontal="left" vertical="center" wrapText="1" indent="2"/>
    </xf>
    <xf numFmtId="0" fontId="8" fillId="0" borderId="0" xfId="0" applyNumberFormat="1" applyFont="1" applyFill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/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24" xfId="0" applyNumberFormat="1" applyFont="1" applyFill="1" applyBorder="1" applyAlignment="1">
      <alignment horizontal="center" vertical="center" wrapText="1"/>
    </xf>
    <xf numFmtId="0" fontId="12" fillId="0" borderId="14" xfId="0" applyNumberFormat="1" applyFont="1" applyFill="1" applyBorder="1" applyAlignment="1">
      <alignment horizontal="center" vertical="center" wrapText="1"/>
    </xf>
    <xf numFmtId="0" fontId="8" fillId="0" borderId="14" xfId="0" applyNumberFormat="1" applyFont="1" applyFill="1" applyBorder="1" applyAlignment="1">
      <alignment vertical="center" wrapText="1"/>
    </xf>
    <xf numFmtId="165" fontId="18" fillId="0" borderId="14" xfId="0" applyNumberFormat="1" applyFont="1" applyFill="1" applyBorder="1" applyAlignment="1">
      <alignment horizontal="center" vertical="center"/>
    </xf>
    <xf numFmtId="0" fontId="18" fillId="0" borderId="14" xfId="0" applyNumberFormat="1" applyFont="1" applyFill="1" applyBorder="1" applyAlignment="1">
      <alignment horizontal="center"/>
    </xf>
    <xf numFmtId="0" fontId="13" fillId="0" borderId="14" xfId="0" applyNumberFormat="1" applyFont="1" applyFill="1" applyBorder="1" applyAlignment="1">
      <alignment vertical="center" wrapText="1"/>
    </xf>
    <xf numFmtId="0" fontId="8" fillId="0" borderId="14" xfId="0" applyNumberFormat="1" applyFont="1" applyFill="1" applyBorder="1" applyAlignment="1">
      <alignment horizontal="left" vertical="center" wrapText="1"/>
    </xf>
    <xf numFmtId="165" fontId="18" fillId="0" borderId="14" xfId="0" applyNumberFormat="1" applyFont="1" applyFill="1" applyBorder="1" applyAlignment="1">
      <alignment vertical="center"/>
    </xf>
    <xf numFmtId="0" fontId="18" fillId="0" borderId="14" xfId="0" applyNumberFormat="1" applyFont="1" applyFill="1" applyBorder="1" applyAlignment="1"/>
    <xf numFmtId="0" fontId="8" fillId="0" borderId="15" xfId="0" applyNumberFormat="1" applyFont="1" applyFill="1" applyBorder="1" applyAlignment="1">
      <alignment horizontal="left" vertical="center" wrapText="1"/>
    </xf>
    <xf numFmtId="0" fontId="16" fillId="0" borderId="14" xfId="0" applyNumberFormat="1" applyFont="1" applyFill="1" applyBorder="1" applyAlignment="1">
      <alignment vertical="center" wrapText="1"/>
    </xf>
    <xf numFmtId="0" fontId="11" fillId="0" borderId="14" xfId="0" applyNumberFormat="1" applyFont="1" applyFill="1" applyBorder="1" applyAlignment="1">
      <alignment horizontal="left" vertical="center" wrapText="1"/>
    </xf>
    <xf numFmtId="165" fontId="11" fillId="0" borderId="14" xfId="0" applyNumberFormat="1" applyFont="1" applyFill="1" applyBorder="1" applyAlignment="1">
      <alignment horizontal="center" vertical="center" wrapText="1"/>
    </xf>
    <xf numFmtId="0" fontId="12" fillId="2" borderId="18" xfId="0" applyNumberFormat="1" applyFont="1" applyFill="1" applyBorder="1" applyAlignment="1">
      <alignment horizontal="center" vertical="top" wrapText="1"/>
    </xf>
    <xf numFmtId="0" fontId="12" fillId="2" borderId="20" xfId="0" applyNumberFormat="1" applyFont="1" applyFill="1" applyBorder="1" applyAlignment="1">
      <alignment horizontal="center" vertical="top" wrapText="1"/>
    </xf>
    <xf numFmtId="0" fontId="12" fillId="2" borderId="22" xfId="0" applyNumberFormat="1" applyFont="1" applyFill="1" applyBorder="1" applyAlignment="1">
      <alignment horizontal="center" vertical="top" wrapText="1"/>
    </xf>
    <xf numFmtId="0" fontId="14" fillId="3" borderId="18" xfId="0" applyNumberFormat="1" applyFont="1" applyFill="1" applyBorder="1" applyAlignment="1">
      <alignment horizontal="center" vertical="top" wrapText="1"/>
    </xf>
    <xf numFmtId="0" fontId="14" fillId="3" borderId="20" xfId="0" applyNumberFormat="1" applyFont="1" applyFill="1" applyBorder="1" applyAlignment="1">
      <alignment horizontal="center" vertical="top" wrapText="1"/>
    </xf>
    <xf numFmtId="0" fontId="14" fillId="3" borderId="22" xfId="0" applyNumberFormat="1" applyFont="1" applyFill="1" applyBorder="1" applyAlignment="1">
      <alignment horizontal="center" vertical="top" wrapText="1"/>
    </xf>
    <xf numFmtId="0" fontId="13" fillId="2" borderId="14" xfId="0" applyNumberFormat="1" applyFont="1" applyFill="1" applyBorder="1" applyAlignment="1">
      <alignment horizontal="center" vertical="top" wrapText="1"/>
    </xf>
    <xf numFmtId="0" fontId="12" fillId="4" borderId="18" xfId="0" applyFont="1" applyFill="1" applyBorder="1" applyAlignment="1">
      <alignment horizontal="center" vertical="top" wrapText="1"/>
    </xf>
    <xf numFmtId="0" fontId="12" fillId="4" borderId="22" xfId="0" applyFont="1" applyFill="1" applyBorder="1" applyAlignment="1">
      <alignment horizontal="center" vertical="top" wrapText="1"/>
    </xf>
    <xf numFmtId="0" fontId="8" fillId="0" borderId="0" xfId="0" applyNumberFormat="1" applyFont="1" applyAlignment="1">
      <alignment horizontal="left" vertical="top" wrapText="1"/>
    </xf>
    <xf numFmtId="0" fontId="12" fillId="4" borderId="14" xfId="0" applyFont="1" applyFill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top" wrapText="1"/>
    </xf>
    <xf numFmtId="0" fontId="8" fillId="2" borderId="14" xfId="0" applyNumberFormat="1" applyFont="1" applyFill="1" applyBorder="1" applyAlignment="1">
      <alignment horizontal="center" vertical="top" wrapText="1"/>
    </xf>
    <xf numFmtId="0" fontId="37" fillId="3" borderId="18" xfId="0" applyNumberFormat="1" applyFont="1" applyFill="1" applyBorder="1" applyAlignment="1">
      <alignment horizontal="center" vertical="center" wrapText="1"/>
    </xf>
    <xf numFmtId="0" fontId="37" fillId="3" borderId="20" xfId="0" applyNumberFormat="1" applyFont="1" applyFill="1" applyBorder="1" applyAlignment="1">
      <alignment horizontal="center" vertical="center" wrapText="1"/>
    </xf>
    <xf numFmtId="0" fontId="37" fillId="3" borderId="22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top"/>
    </xf>
    <xf numFmtId="0" fontId="8" fillId="0" borderId="14" xfId="0" applyNumberFormat="1" applyFont="1" applyBorder="1" applyAlignment="1">
      <alignment horizontal="center" vertical="top" wrapText="1"/>
    </xf>
    <xf numFmtId="0" fontId="10" fillId="0" borderId="0" xfId="0" applyNumberFormat="1" applyFont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/>
    </xf>
    <xf numFmtId="0" fontId="11" fillId="0" borderId="14" xfId="0" applyNumberFormat="1" applyFont="1" applyBorder="1" applyAlignment="1">
      <alignment horizontal="center" vertical="center" wrapText="1"/>
    </xf>
    <xf numFmtId="0" fontId="14" fillId="3" borderId="14" xfId="0" applyNumberFormat="1" applyFont="1" applyFill="1" applyBorder="1" applyAlignment="1">
      <alignment horizontal="left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3" borderId="2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11" fillId="0" borderId="6" xfId="0" applyNumberFormat="1" applyFont="1" applyBorder="1" applyAlignment="1">
      <alignment horizontal="center" vertical="center" wrapText="1"/>
    </xf>
    <xf numFmtId="0" fontId="11" fillId="0" borderId="12" xfId="0" applyNumberFormat="1" applyFont="1" applyBorder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4" fillId="3" borderId="8" xfId="0" applyNumberFormat="1" applyFont="1" applyFill="1" applyBorder="1" applyAlignment="1">
      <alignment horizontal="left" vertical="center" wrapText="1"/>
    </xf>
    <xf numFmtId="0" fontId="14" fillId="3" borderId="1" xfId="0" applyNumberFormat="1" applyFont="1" applyFill="1" applyBorder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vertical="center" wrapText="1"/>
    </xf>
    <xf numFmtId="0" fontId="12" fillId="0" borderId="4" xfId="0" applyNumberFormat="1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vertical="center" wrapText="1"/>
    </xf>
    <xf numFmtId="0" fontId="12" fillId="0" borderId="3" xfId="0" applyNumberFormat="1" applyFont="1" applyFill="1" applyBorder="1" applyAlignment="1">
      <alignment vertical="center" wrapText="1"/>
    </xf>
    <xf numFmtId="0" fontId="18" fillId="0" borderId="2" xfId="0" applyNumberFormat="1" applyFont="1" applyFill="1" applyBorder="1" applyAlignment="1">
      <alignment vertical="center" wrapText="1"/>
    </xf>
    <xf numFmtId="0" fontId="18" fillId="0" borderId="4" xfId="0" applyNumberFormat="1" applyFont="1" applyFill="1" applyBorder="1" applyAlignment="1">
      <alignment vertical="center" wrapText="1"/>
    </xf>
    <xf numFmtId="0" fontId="18" fillId="0" borderId="0" xfId="0" applyNumberFormat="1" applyFont="1" applyFill="1" applyBorder="1" applyAlignment="1">
      <alignment vertical="center" wrapText="1"/>
    </xf>
    <xf numFmtId="0" fontId="18" fillId="0" borderId="3" xfId="0" applyNumberFormat="1" applyFont="1" applyFill="1" applyBorder="1" applyAlignment="1">
      <alignment vertical="center" wrapText="1"/>
    </xf>
    <xf numFmtId="0" fontId="8" fillId="0" borderId="14" xfId="29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left" vertical="center" wrapText="1"/>
    </xf>
    <xf numFmtId="0" fontId="8" fillId="0" borderId="7" xfId="0" applyNumberFormat="1" applyFont="1" applyFill="1" applyBorder="1" applyAlignment="1">
      <alignment horizontal="left" vertical="center" wrapText="1"/>
    </xf>
    <xf numFmtId="0" fontId="8" fillId="0" borderId="13" xfId="0" applyNumberFormat="1" applyFont="1" applyFill="1" applyBorder="1" applyAlignment="1">
      <alignment horizontal="left" vertical="center" wrapText="1"/>
    </xf>
    <xf numFmtId="0" fontId="8" fillId="0" borderId="19" xfId="0" applyNumberFormat="1" applyFont="1" applyFill="1" applyBorder="1" applyAlignment="1">
      <alignment horizontal="center" vertical="center" wrapText="1"/>
    </xf>
    <xf numFmtId="0" fontId="8" fillId="0" borderId="8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vertical="center" wrapText="1"/>
    </xf>
    <xf numFmtId="0" fontId="13" fillId="0" borderId="7" xfId="0" applyNumberFormat="1" applyFont="1" applyFill="1" applyBorder="1" applyAlignment="1">
      <alignment vertical="center" wrapText="1"/>
    </xf>
    <xf numFmtId="0" fontId="13" fillId="0" borderId="5" xfId="0" applyNumberFormat="1" applyFont="1" applyFill="1" applyBorder="1" applyAlignment="1">
      <alignment vertical="center" wrapText="1"/>
    </xf>
    <xf numFmtId="0" fontId="8" fillId="0" borderId="21" xfId="0" applyNumberFormat="1" applyFont="1" applyFill="1" applyBorder="1" applyAlignment="1">
      <alignment horizontal="right" vertical="center" wrapText="1"/>
    </xf>
    <xf numFmtId="0" fontId="8" fillId="0" borderId="6" xfId="0" applyNumberFormat="1" applyFont="1" applyFill="1" applyBorder="1" applyAlignment="1">
      <alignment horizontal="right" vertical="center" wrapText="1"/>
    </xf>
    <xf numFmtId="0" fontId="8" fillId="0" borderId="10" xfId="0" applyNumberFormat="1" applyFont="1" applyFill="1" applyBorder="1" applyAlignment="1">
      <alignment horizontal="right" vertical="center" wrapText="1"/>
    </xf>
    <xf numFmtId="0" fontId="8" fillId="0" borderId="11" xfId="0" applyNumberFormat="1" applyFont="1" applyFill="1" applyBorder="1" applyAlignment="1">
      <alignment horizontal="right" vertical="center" wrapText="1"/>
    </xf>
    <xf numFmtId="0" fontId="8" fillId="0" borderId="8" xfId="0" applyNumberFormat="1" applyFont="1" applyFill="1" applyBorder="1" applyAlignment="1">
      <alignment horizontal="right" vertical="center" wrapText="1"/>
    </xf>
    <xf numFmtId="0" fontId="8" fillId="0" borderId="9" xfId="0" applyNumberFormat="1" applyFont="1" applyFill="1" applyBorder="1" applyAlignment="1">
      <alignment horizontal="right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vertical="center" wrapText="1"/>
    </xf>
    <xf numFmtId="0" fontId="29" fillId="0" borderId="14" xfId="0" applyNumberFormat="1" applyFont="1" applyFill="1" applyBorder="1" applyAlignment="1">
      <alignment horizontal="left" vertical="center" wrapText="1"/>
    </xf>
    <xf numFmtId="0" fontId="29" fillId="0" borderId="14" xfId="0" applyNumberFormat="1" applyFont="1" applyFill="1" applyBorder="1" applyAlignment="1">
      <alignment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36" fillId="0" borderId="14" xfId="0" applyNumberFormat="1" applyFont="1" applyFill="1" applyBorder="1" applyAlignment="1">
      <alignment vertical="center" wrapText="1"/>
    </xf>
    <xf numFmtId="0" fontId="8" fillId="0" borderId="25" xfId="0" applyNumberFormat="1" applyFont="1" applyFill="1" applyBorder="1" applyAlignment="1">
      <alignment horizontal="left" vertical="top" wrapText="1"/>
    </xf>
    <xf numFmtId="0" fontId="8" fillId="0" borderId="26" xfId="0" applyNumberFormat="1" applyFont="1" applyFill="1" applyBorder="1" applyAlignment="1">
      <alignment horizontal="left" vertical="top" wrapText="1"/>
    </xf>
    <xf numFmtId="0" fontId="11" fillId="0" borderId="20" xfId="0" applyNumberFormat="1" applyFont="1" applyFill="1" applyBorder="1" applyAlignment="1">
      <alignment horizontal="center" vertical="center" wrapText="1"/>
    </xf>
    <xf numFmtId="0" fontId="11" fillId="0" borderId="22" xfId="0" applyNumberFormat="1" applyFont="1" applyFill="1" applyBorder="1" applyAlignment="1">
      <alignment horizontal="center" vertical="center" wrapText="1"/>
    </xf>
    <xf numFmtId="0" fontId="12" fillId="0" borderId="16" xfId="0" applyNumberFormat="1" applyFont="1" applyFill="1" applyBorder="1" applyAlignment="1">
      <alignment horizontal="center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8" fillId="0" borderId="27" xfId="0" applyNumberFormat="1" applyFont="1" applyFill="1" applyBorder="1" applyAlignment="1">
      <alignment horizontal="left" vertical="top" wrapText="1"/>
    </xf>
    <xf numFmtId="0" fontId="12" fillId="0" borderId="15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4" borderId="14" xfId="28" applyFont="1" applyFill="1" applyBorder="1" applyAlignment="1">
      <alignment vertical="center" wrapText="1"/>
    </xf>
    <xf numFmtId="0" fontId="10" fillId="0" borderId="0" xfId="28" applyFont="1" applyBorder="1" applyAlignment="1">
      <alignment horizontal="center" vertical="center" wrapText="1"/>
    </xf>
    <xf numFmtId="0" fontId="11" fillId="4" borderId="14" xfId="28" applyFont="1" applyFill="1" applyBorder="1" applyAlignment="1">
      <alignment horizontal="center" vertical="center" wrapText="1"/>
    </xf>
    <xf numFmtId="0" fontId="11" fillId="0" borderId="14" xfId="28" applyFont="1" applyFill="1" applyBorder="1" applyAlignment="1">
      <alignment horizontal="center" vertical="center"/>
    </xf>
    <xf numFmtId="0" fontId="11" fillId="4" borderId="16" xfId="28" applyFont="1" applyFill="1" applyBorder="1" applyAlignment="1">
      <alignment horizontal="center" vertical="center" wrapText="1"/>
    </xf>
    <xf numFmtId="0" fontId="11" fillId="4" borderId="15" xfId="28" applyFont="1" applyFill="1" applyBorder="1" applyAlignment="1">
      <alignment horizontal="center" vertical="center" wrapText="1"/>
    </xf>
  </cellXfs>
  <cellStyles count="83">
    <cellStyle name="Гиперссылка 2" xfId="27"/>
    <cellStyle name="Гиперссылка 2 2" xfId="48"/>
    <cellStyle name="Обычный" xfId="0" builtinId="0"/>
    <cellStyle name="Обычный 10" xfId="8"/>
    <cellStyle name="Обычный 10 2" xfId="49"/>
    <cellStyle name="Обычный 11" xfId="9"/>
    <cellStyle name="Обычный 11 2" xfId="50"/>
    <cellStyle name="Обычный 12" xfId="4"/>
    <cellStyle name="Обычный 12 2" xfId="51"/>
    <cellStyle name="Обычный 13" xfId="24"/>
    <cellStyle name="Обычный 13 2" xfId="52"/>
    <cellStyle name="Обычный 14" xfId="23"/>
    <cellStyle name="Обычный 14 2" xfId="53"/>
    <cellStyle name="Обычный 15" xfId="2"/>
    <cellStyle name="Обычный 15 2" xfId="54"/>
    <cellStyle name="Обычный 16" xfId="28"/>
    <cellStyle name="Обычный 16 2" xfId="42"/>
    <cellStyle name="Обычный 16 3" xfId="55"/>
    <cellStyle name="Обычный 17" xfId="29"/>
    <cellStyle name="Обычный 17 2" xfId="43"/>
    <cellStyle name="Обычный 17 3" xfId="56"/>
    <cellStyle name="Обычный 17 4" xfId="80"/>
    <cellStyle name="Обычный 18" xfId="33"/>
    <cellStyle name="Обычный 18 2" xfId="45"/>
    <cellStyle name="Обычный 18 3" xfId="57"/>
    <cellStyle name="Обычный 19" xfId="47"/>
    <cellStyle name="Обычный 2" xfId="1"/>
    <cellStyle name="Обычный 2 2" xfId="10"/>
    <cellStyle name="Обычный 2 2 2" xfId="36"/>
    <cellStyle name="Обычный 2 2 3" xfId="59"/>
    <cellStyle name="Обычный 2 3" xfId="11"/>
    <cellStyle name="Обычный 2 3 2" xfId="37"/>
    <cellStyle name="Обычный 2 3 3" xfId="60"/>
    <cellStyle name="Обычный 2 4" xfId="7"/>
    <cellStyle name="Обычный 2 4 2" xfId="61"/>
    <cellStyle name="Обычный 2 5" xfId="30"/>
    <cellStyle name="Обычный 2 5 2" xfId="62"/>
    <cellStyle name="Обычный 2 6" xfId="31"/>
    <cellStyle name="Обычный 2 6 2" xfId="44"/>
    <cellStyle name="Обычный 2 6 3" xfId="63"/>
    <cellStyle name="Обычный 2 7" xfId="34"/>
    <cellStyle name="Обычный 2 7 2" xfId="46"/>
    <cellStyle name="Обычный 2 7 3" xfId="64"/>
    <cellStyle name="Обычный 2 7 4" xfId="81"/>
    <cellStyle name="Обычный 2 8" xfId="58"/>
    <cellStyle name="Обычный 2 8 2" xfId="82"/>
    <cellStyle name="Обычный 21_Белгородская область хотелки районов" xfId="12"/>
    <cellStyle name="Обычный 3" xfId="6"/>
    <cellStyle name="Обычный 3 2" xfId="32"/>
    <cellStyle name="Обычный 3 2 2" xfId="66"/>
    <cellStyle name="Обычный 3 3" xfId="65"/>
    <cellStyle name="Обычный 4" xfId="13"/>
    <cellStyle name="Обычный 4 2" xfId="14"/>
    <cellStyle name="Обычный 4 2 2" xfId="15"/>
    <cellStyle name="Обычный 4 2 2 2" xfId="5"/>
    <cellStyle name="Обычный 4 2 2 2 2" xfId="35"/>
    <cellStyle name="Обычный 4 2 2 2 3" xfId="70"/>
    <cellStyle name="Обычный 4 2 2 3" xfId="40"/>
    <cellStyle name="Обычный 4 2 2 4" xfId="69"/>
    <cellStyle name="Обычный 4 2 3" xfId="39"/>
    <cellStyle name="Обычный 4 2 4" xfId="68"/>
    <cellStyle name="Обычный 4 3" xfId="38"/>
    <cellStyle name="Обычный 4 4" xfId="67"/>
    <cellStyle name="Обычный 5" xfId="16"/>
    <cellStyle name="Обычный 5 2" xfId="71"/>
    <cellStyle name="Обычный 6" xfId="20"/>
    <cellStyle name="Обычный 6 2" xfId="72"/>
    <cellStyle name="Обычный 7" xfId="21"/>
    <cellStyle name="Обычный 7 2" xfId="73"/>
    <cellStyle name="Обычный 8" xfId="22"/>
    <cellStyle name="Обычный 8 2" xfId="74"/>
    <cellStyle name="Обычный 9" xfId="17"/>
    <cellStyle name="Обычный 9 2" xfId="18"/>
    <cellStyle name="Обычный 9 2 2" xfId="76"/>
    <cellStyle name="Обычный 9 3" xfId="75"/>
    <cellStyle name="Стиль 1" xfId="3"/>
    <cellStyle name="Финансовый 2" xfId="19"/>
    <cellStyle name="Финансовый 2 2" xfId="26"/>
    <cellStyle name="Финансовый 2 2 2" xfId="78"/>
    <cellStyle name="Финансовый 2 3" xfId="41"/>
    <cellStyle name="Финансовый 2 4" xfId="77"/>
    <cellStyle name="Финансовый 3" xfId="25"/>
    <cellStyle name="Финансовый 3 2" xfId="7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opLeftCell="A3" zoomScaleSheetLayoutView="100" workbookViewId="0">
      <selection activeCell="A14" sqref="A14:F14"/>
    </sheetView>
  </sheetViews>
  <sheetFormatPr defaultColWidth="9.109375" defaultRowHeight="15.6"/>
  <cols>
    <col min="1" max="1" width="56.88671875" style="1" customWidth="1"/>
    <col min="2" max="2" width="6" style="1" customWidth="1"/>
    <col min="3" max="3" width="33" style="1" customWidth="1"/>
    <col min="4" max="4" width="19.33203125" style="1" customWidth="1"/>
    <col min="5" max="5" width="16.44140625" style="1" customWidth="1"/>
    <col min="6" max="6" width="20.44140625" style="1" customWidth="1"/>
    <col min="7" max="7" width="26.6640625" style="1" customWidth="1"/>
    <col min="8" max="8" width="9.109375" style="1" bestFit="1" customWidth="1"/>
    <col min="9" max="16384" width="9.109375" style="1"/>
  </cols>
  <sheetData>
    <row r="1" spans="1:6">
      <c r="A1" s="2" t="str">
        <f>HYPERLINK("#Оглавление!A1", "Назад в оглавление")</f>
        <v>Назад в оглавление</v>
      </c>
    </row>
    <row r="2" spans="1:6" ht="41.25" customHeight="1">
      <c r="A2" s="152" t="s">
        <v>160</v>
      </c>
      <c r="B2" s="152"/>
      <c r="C2" s="152"/>
      <c r="D2" s="152"/>
      <c r="E2" s="152"/>
      <c r="F2" s="152"/>
    </row>
    <row r="3" spans="1:6" ht="17.399999999999999">
      <c r="A3" s="38"/>
      <c r="B3" s="38"/>
      <c r="C3" s="38"/>
      <c r="D3" s="38"/>
      <c r="E3" s="38"/>
      <c r="F3" s="38"/>
    </row>
    <row r="4" spans="1:6" ht="17.399999999999999">
      <c r="A4" s="152" t="s">
        <v>0</v>
      </c>
      <c r="B4" s="152"/>
      <c r="C4" s="152"/>
      <c r="D4" s="152"/>
      <c r="E4" s="152"/>
      <c r="F4" s="152"/>
    </row>
    <row r="5" spans="1:6">
      <c r="A5" s="20"/>
      <c r="B5" s="20"/>
      <c r="C5" s="20"/>
      <c r="D5" s="20"/>
      <c r="E5" s="20"/>
      <c r="F5" s="20"/>
    </row>
    <row r="6" spans="1:6" ht="51.75" customHeight="1">
      <c r="A6" s="21" t="s">
        <v>145</v>
      </c>
      <c r="B6" s="153" t="s">
        <v>159</v>
      </c>
      <c r="C6" s="153"/>
      <c r="D6" s="76" t="s">
        <v>148</v>
      </c>
      <c r="E6" s="44" t="s">
        <v>123</v>
      </c>
      <c r="F6" s="44">
        <v>46022</v>
      </c>
    </row>
    <row r="7" spans="1:6" ht="30.6" customHeight="1">
      <c r="A7" s="37" t="s">
        <v>144</v>
      </c>
      <c r="B7" s="141" t="s">
        <v>124</v>
      </c>
      <c r="C7" s="142"/>
      <c r="D7" s="142"/>
      <c r="E7" s="142"/>
      <c r="F7" s="143"/>
    </row>
    <row r="8" spans="1:6" ht="31.5" customHeight="1">
      <c r="A8" s="37" t="s">
        <v>143</v>
      </c>
      <c r="B8" s="141" t="s">
        <v>164</v>
      </c>
      <c r="C8" s="142"/>
      <c r="D8" s="142"/>
      <c r="E8" s="142"/>
      <c r="F8" s="143"/>
    </row>
    <row r="9" spans="1:6" ht="32.4" customHeight="1">
      <c r="A9" s="37" t="s">
        <v>146</v>
      </c>
      <c r="B9" s="144" t="s">
        <v>165</v>
      </c>
      <c r="C9" s="145"/>
      <c r="D9" s="145"/>
      <c r="E9" s="145"/>
      <c r="F9" s="146"/>
    </row>
    <row r="10" spans="1:6" hidden="1">
      <c r="A10" s="22" t="s">
        <v>1</v>
      </c>
      <c r="B10" s="147" t="s">
        <v>2</v>
      </c>
      <c r="C10" s="147"/>
      <c r="D10" s="147" t="s">
        <v>3</v>
      </c>
      <c r="E10" s="147"/>
      <c r="F10" s="147"/>
    </row>
    <row r="11" spans="1:6" hidden="1">
      <c r="A11" s="22" t="s">
        <v>4</v>
      </c>
      <c r="B11" s="147" t="s">
        <v>2</v>
      </c>
      <c r="C11" s="147"/>
      <c r="D11" s="147" t="s">
        <v>3</v>
      </c>
      <c r="E11" s="147"/>
      <c r="F11" s="147"/>
    </row>
    <row r="12" spans="1:6" s="39" customFormat="1" ht="63.6" customHeight="1">
      <c r="A12" s="77" t="s">
        <v>5</v>
      </c>
      <c r="B12" s="148" t="s">
        <v>83</v>
      </c>
      <c r="C12" s="149"/>
      <c r="D12" s="151" t="s">
        <v>84</v>
      </c>
      <c r="E12" s="151"/>
      <c r="F12" s="151"/>
    </row>
    <row r="13" spans="1:6">
      <c r="A13" s="4"/>
      <c r="B13" s="4"/>
      <c r="C13" s="4"/>
      <c r="D13" s="4"/>
      <c r="E13" s="4"/>
      <c r="F13" s="4"/>
    </row>
    <row r="14" spans="1:6" ht="69.75" customHeight="1">
      <c r="A14" s="150" t="s">
        <v>147</v>
      </c>
      <c r="B14" s="150"/>
      <c r="C14" s="150"/>
      <c r="D14" s="150"/>
      <c r="E14" s="150"/>
      <c r="F14" s="150"/>
    </row>
    <row r="15" spans="1:6">
      <c r="B15" s="3"/>
      <c r="C15" s="3"/>
      <c r="D15" s="3"/>
      <c r="E15" s="3"/>
      <c r="F15" s="3"/>
    </row>
    <row r="16" spans="1:6">
      <c r="B16" s="3"/>
      <c r="C16" s="3"/>
      <c r="D16" s="3"/>
      <c r="E16" s="3"/>
      <c r="F16" s="3"/>
    </row>
    <row r="17" spans="2:6">
      <c r="B17" s="3"/>
      <c r="C17" s="3"/>
      <c r="D17" s="3"/>
      <c r="E17" s="3"/>
      <c r="F17" s="3"/>
    </row>
  </sheetData>
  <mergeCells count="13">
    <mergeCell ref="A14:F14"/>
    <mergeCell ref="D12:F12"/>
    <mergeCell ref="A2:F2"/>
    <mergeCell ref="A4:F4"/>
    <mergeCell ref="B6:C6"/>
    <mergeCell ref="B10:C10"/>
    <mergeCell ref="B11:C11"/>
    <mergeCell ref="D11:F11"/>
    <mergeCell ref="B7:F7"/>
    <mergeCell ref="B8:F8"/>
    <mergeCell ref="B9:F9"/>
    <mergeCell ref="D10:F10"/>
    <mergeCell ref="B12:C12"/>
  </mergeCells>
  <printOptions horizontalCentered="1"/>
  <pageMargins left="0.59055118110236227" right="0.70866141732283472" top="0.59055118110236227" bottom="0.59055118110236227" header="0.31496062992125984" footer="0.31496062992125984"/>
  <pageSetup paperSize="9" scale="86" firstPageNumber="19" orientation="landscape" useFirstPageNumber="1" r:id="rId1"/>
  <headerFooter>
    <oddHeader>&amp;C19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2"/>
  <sheetViews>
    <sheetView view="pageBreakPreview" zoomScaleSheetLayoutView="100" workbookViewId="0">
      <selection activeCell="I8" sqref="I8"/>
    </sheetView>
  </sheetViews>
  <sheetFormatPr defaultColWidth="9.109375" defaultRowHeight="15.6"/>
  <cols>
    <col min="1" max="1" width="5.33203125" style="4" customWidth="1"/>
    <col min="2" max="2" width="44.109375" style="4" customWidth="1"/>
    <col min="3" max="3" width="13.6640625" style="4" customWidth="1"/>
    <col min="4" max="4" width="18.5546875" style="4" customWidth="1"/>
    <col min="5" max="5" width="14.44140625" style="4" customWidth="1"/>
    <col min="6" max="6" width="11.6640625" style="4" customWidth="1"/>
    <col min="7" max="7" width="9.109375" style="4" bestFit="1" customWidth="1"/>
    <col min="8" max="13" width="10.44140625" style="4" customWidth="1"/>
    <col min="14" max="14" width="15.109375" style="4" customWidth="1"/>
    <col min="15" max="15" width="18.5546875" style="4" hidden="1" customWidth="1"/>
    <col min="16" max="16" width="19.88671875" style="4" hidden="1" customWidth="1"/>
    <col min="17" max="17" width="9.109375" style="4" bestFit="1" customWidth="1"/>
    <col min="18" max="16384" width="9.109375" style="4"/>
  </cols>
  <sheetData>
    <row r="1" spans="1:17">
      <c r="A1" s="5" t="str">
        <f>HYPERLINK("#Оглавление!A1", "Назад в оглавление")</f>
        <v>Назад в оглавление</v>
      </c>
    </row>
    <row r="2" spans="1:17" ht="17.399999999999999">
      <c r="A2" s="158" t="s">
        <v>149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7"/>
    </row>
    <row r="3" spans="1:17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</row>
    <row r="4" spans="1:17" ht="15.75" customHeight="1">
      <c r="A4" s="157" t="s">
        <v>7</v>
      </c>
      <c r="B4" s="157" t="s">
        <v>9</v>
      </c>
      <c r="C4" s="157" t="s">
        <v>10</v>
      </c>
      <c r="D4" s="157" t="s">
        <v>13</v>
      </c>
      <c r="E4" s="157" t="s">
        <v>11</v>
      </c>
      <c r="F4" s="157" t="s">
        <v>12</v>
      </c>
      <c r="G4" s="157"/>
      <c r="H4" s="157"/>
      <c r="I4" s="157"/>
      <c r="J4" s="157"/>
      <c r="K4" s="157"/>
      <c r="L4" s="157"/>
      <c r="M4" s="157"/>
      <c r="N4" s="157" t="s">
        <v>14</v>
      </c>
      <c r="O4" s="159" t="s">
        <v>95</v>
      </c>
      <c r="P4" s="159" t="s">
        <v>96</v>
      </c>
    </row>
    <row r="5" spans="1:17" ht="35.25" customHeight="1">
      <c r="A5" s="157"/>
      <c r="B5" s="157"/>
      <c r="C5" s="157"/>
      <c r="D5" s="157"/>
      <c r="E5" s="157"/>
      <c r="F5" s="63" t="s">
        <v>15</v>
      </c>
      <c r="G5" s="63" t="s">
        <v>16</v>
      </c>
      <c r="H5" s="64">
        <v>2025</v>
      </c>
      <c r="I5" s="64">
        <v>2026</v>
      </c>
      <c r="J5" s="64">
        <v>2027</v>
      </c>
      <c r="K5" s="64">
        <v>2028</v>
      </c>
      <c r="L5" s="64">
        <v>2029</v>
      </c>
      <c r="M5" s="64">
        <v>2030</v>
      </c>
      <c r="N5" s="157"/>
      <c r="O5" s="159"/>
      <c r="P5" s="159"/>
    </row>
    <row r="6" spans="1:17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63">
        <v>9</v>
      </c>
      <c r="J6" s="63">
        <v>10</v>
      </c>
      <c r="K6" s="63">
        <v>11</v>
      </c>
      <c r="L6" s="63">
        <v>12</v>
      </c>
      <c r="M6" s="63">
        <v>13</v>
      </c>
      <c r="N6" s="63">
        <v>14</v>
      </c>
      <c r="O6" s="56">
        <v>16</v>
      </c>
      <c r="P6" s="56">
        <v>17</v>
      </c>
    </row>
    <row r="7" spans="1:17" ht="21" customHeight="1">
      <c r="A7" s="60" t="s">
        <v>6</v>
      </c>
      <c r="B7" s="154" t="s">
        <v>125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6"/>
      <c r="O7" s="154"/>
      <c r="P7" s="155"/>
    </row>
    <row r="8" spans="1:17" ht="72" customHeight="1">
      <c r="A8" s="66" t="s">
        <v>8</v>
      </c>
      <c r="B8" s="53" t="s">
        <v>161</v>
      </c>
      <c r="C8" s="65" t="s">
        <v>110</v>
      </c>
      <c r="D8" s="49" t="s">
        <v>85</v>
      </c>
      <c r="E8" s="58" t="s">
        <v>17</v>
      </c>
      <c r="F8" s="80">
        <v>16.23</v>
      </c>
      <c r="G8" s="58">
        <v>2023</v>
      </c>
      <c r="H8" s="79">
        <v>4.5999999999999996</v>
      </c>
      <c r="I8" s="50" t="s">
        <v>108</v>
      </c>
      <c r="J8" s="50" t="s">
        <v>108</v>
      </c>
      <c r="K8" s="50" t="s">
        <v>108</v>
      </c>
      <c r="L8" s="50" t="s">
        <v>108</v>
      </c>
      <c r="M8" s="50" t="s">
        <v>108</v>
      </c>
      <c r="N8" s="49" t="s">
        <v>18</v>
      </c>
      <c r="O8" s="49" t="s">
        <v>86</v>
      </c>
      <c r="P8" s="49" t="s">
        <v>44</v>
      </c>
    </row>
    <row r="9" spans="1:17" ht="24.75" customHeight="1">
      <c r="A9" s="60" t="s">
        <v>19</v>
      </c>
      <c r="B9" s="154" t="s">
        <v>126</v>
      </c>
      <c r="C9" s="155"/>
      <c r="D9" s="155"/>
      <c r="E9" s="155"/>
      <c r="F9" s="155"/>
      <c r="G9" s="155"/>
      <c r="H9" s="155"/>
      <c r="I9" s="155"/>
      <c r="J9" s="155"/>
      <c r="K9" s="155"/>
      <c r="L9" s="155"/>
      <c r="M9" s="155"/>
      <c r="N9" s="156"/>
      <c r="O9" s="49"/>
      <c r="P9" s="49"/>
    </row>
    <row r="10" spans="1:17" ht="81" customHeight="1">
      <c r="A10" s="66" t="s">
        <v>21</v>
      </c>
      <c r="B10" s="53" t="s">
        <v>127</v>
      </c>
      <c r="C10" s="65" t="s">
        <v>110</v>
      </c>
      <c r="D10" s="49" t="s">
        <v>85</v>
      </c>
      <c r="E10" s="58" t="s">
        <v>22</v>
      </c>
      <c r="F10" s="75">
        <v>0</v>
      </c>
      <c r="G10" s="58">
        <v>2023</v>
      </c>
      <c r="H10" s="50" t="s">
        <v>108</v>
      </c>
      <c r="I10" s="50" t="s">
        <v>108</v>
      </c>
      <c r="J10" s="50" t="s">
        <v>108</v>
      </c>
      <c r="K10" s="50" t="s">
        <v>108</v>
      </c>
      <c r="L10" s="50" t="s">
        <v>108</v>
      </c>
      <c r="M10" s="50" t="s">
        <v>108</v>
      </c>
      <c r="N10" s="49" t="s">
        <v>86</v>
      </c>
      <c r="O10" s="49" t="s">
        <v>86</v>
      </c>
      <c r="P10" s="49" t="s">
        <v>44</v>
      </c>
    </row>
    <row r="12" spans="1:17">
      <c r="A12" s="7"/>
    </row>
  </sheetData>
  <mergeCells count="14">
    <mergeCell ref="B9:N9"/>
    <mergeCell ref="B7:N7"/>
    <mergeCell ref="O7:P7"/>
    <mergeCell ref="H4:M4"/>
    <mergeCell ref="A2:P2"/>
    <mergeCell ref="N4:N5"/>
    <mergeCell ref="O4:O5"/>
    <mergeCell ref="P4:P5"/>
    <mergeCell ref="A4:A5"/>
    <mergeCell ref="B4:B5"/>
    <mergeCell ref="C4:C5"/>
    <mergeCell ref="E4:E5"/>
    <mergeCell ref="F4:G4"/>
    <mergeCell ref="D4:D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5" firstPageNumber="2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P10"/>
  <sheetViews>
    <sheetView view="pageBreakPreview" zoomScaleSheetLayoutView="100" workbookViewId="0">
      <selection activeCell="A9" sqref="A9:XFD10"/>
    </sheetView>
  </sheetViews>
  <sheetFormatPr defaultColWidth="9.109375" defaultRowHeight="13.8"/>
  <cols>
    <col min="1" max="1" width="5.88671875" style="8" customWidth="1"/>
    <col min="2" max="2" width="44.6640625" style="8" customWidth="1"/>
    <col min="3" max="3" width="15.5546875" style="8" customWidth="1"/>
    <col min="4" max="4" width="13.5546875" style="8" customWidth="1"/>
    <col min="5" max="5" width="11" style="8" customWidth="1"/>
    <col min="6" max="6" width="10.33203125" style="8" customWidth="1"/>
    <col min="7" max="14" width="11" style="8" customWidth="1"/>
    <col min="15" max="15" width="11" style="9" customWidth="1"/>
    <col min="16" max="16" width="14.33203125" style="8" customWidth="1"/>
    <col min="17" max="17" width="9.109375" style="8" bestFit="1" customWidth="1"/>
    <col min="18" max="16384" width="9.109375" style="8"/>
  </cols>
  <sheetData>
    <row r="1" spans="1:16" ht="15.6">
      <c r="A1" s="10" t="str">
        <f>HYPERLINK("#Оглавление!A1", "Назад в оглавление")</f>
        <v>Назад в оглавление</v>
      </c>
      <c r="B1" s="3"/>
      <c r="C1" s="3"/>
      <c r="D1" s="3"/>
    </row>
    <row r="2" spans="1:16" s="11" customFormat="1" ht="17.399999999999999">
      <c r="A2" s="160" t="s">
        <v>150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</row>
    <row r="3" spans="1:16" s="11" customFormat="1" ht="15.6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 s="11" customFormat="1" ht="24.75" customHeight="1">
      <c r="A4" s="162" t="s">
        <v>7</v>
      </c>
      <c r="B4" s="162" t="s">
        <v>9</v>
      </c>
      <c r="C4" s="162" t="s">
        <v>10</v>
      </c>
      <c r="D4" s="162" t="s">
        <v>11</v>
      </c>
      <c r="E4" s="161" t="s">
        <v>107</v>
      </c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2" t="s">
        <v>128</v>
      </c>
    </row>
    <row r="5" spans="1:16" s="11" customFormat="1" ht="37.5" customHeight="1">
      <c r="A5" s="162"/>
      <c r="B5" s="162"/>
      <c r="C5" s="162"/>
      <c r="D5" s="162"/>
      <c r="E5" s="60" t="s">
        <v>25</v>
      </c>
      <c r="F5" s="60" t="s">
        <v>26</v>
      </c>
      <c r="G5" s="60" t="s">
        <v>27</v>
      </c>
      <c r="H5" s="60" t="s">
        <v>28</v>
      </c>
      <c r="I5" s="60" t="s">
        <v>29</v>
      </c>
      <c r="J5" s="60" t="s">
        <v>30</v>
      </c>
      <c r="K5" s="60" t="s">
        <v>31</v>
      </c>
      <c r="L5" s="60" t="s">
        <v>32</v>
      </c>
      <c r="M5" s="60" t="s">
        <v>33</v>
      </c>
      <c r="N5" s="60" t="s">
        <v>34</v>
      </c>
      <c r="O5" s="60" t="s">
        <v>35</v>
      </c>
      <c r="P5" s="162"/>
    </row>
    <row r="6" spans="1:16" s="18" customFormat="1" ht="26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60">
        <v>9</v>
      </c>
      <c r="J6" s="60">
        <v>10</v>
      </c>
      <c r="K6" s="60">
        <v>11</v>
      </c>
      <c r="L6" s="60">
        <v>12</v>
      </c>
      <c r="M6" s="60">
        <v>13</v>
      </c>
      <c r="N6" s="60">
        <v>14</v>
      </c>
      <c r="O6" s="60">
        <v>15</v>
      </c>
      <c r="P6" s="60">
        <v>16</v>
      </c>
    </row>
    <row r="7" spans="1:16" s="11" customFormat="1" ht="15.6">
      <c r="A7" s="60" t="s">
        <v>6</v>
      </c>
      <c r="B7" s="162" t="s">
        <v>142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</row>
    <row r="8" spans="1:16" s="11" customFormat="1" ht="63.6" customHeight="1">
      <c r="A8" s="59" t="s">
        <v>36</v>
      </c>
      <c r="B8" s="53" t="s">
        <v>161</v>
      </c>
      <c r="C8" s="65" t="s">
        <v>111</v>
      </c>
      <c r="D8" s="58" t="s">
        <v>120</v>
      </c>
      <c r="E8" s="78"/>
      <c r="F8" s="78"/>
      <c r="G8" s="78"/>
      <c r="H8" s="78"/>
      <c r="I8" s="78"/>
      <c r="J8" s="79">
        <v>4.5999999999999996</v>
      </c>
      <c r="K8" s="78"/>
      <c r="L8" s="78"/>
      <c r="M8" s="78"/>
      <c r="N8" s="78"/>
      <c r="O8" s="78"/>
      <c r="P8" s="79">
        <v>4.5999999999999996</v>
      </c>
    </row>
    <row r="9" spans="1:16" s="11" customFormat="1" ht="21.75" customHeight="1">
      <c r="A9" s="60" t="s">
        <v>19</v>
      </c>
      <c r="B9" s="162" t="s">
        <v>126</v>
      </c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</row>
    <row r="10" spans="1:16" s="11" customFormat="1" ht="81" customHeight="1">
      <c r="A10" s="59" t="s">
        <v>37</v>
      </c>
      <c r="B10" s="53" t="s">
        <v>127</v>
      </c>
      <c r="C10" s="65" t="s">
        <v>111</v>
      </c>
      <c r="D10" s="58" t="s">
        <v>22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74"/>
    </row>
  </sheetData>
  <mergeCells count="9">
    <mergeCell ref="A2:P2"/>
    <mergeCell ref="E4:O4"/>
    <mergeCell ref="P4:P5"/>
    <mergeCell ref="B7:P7"/>
    <mergeCell ref="B9:P9"/>
    <mergeCell ref="A4:A5"/>
    <mergeCell ref="B4:B5"/>
    <mergeCell ref="C4:C5"/>
    <mergeCell ref="D4:D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0" firstPageNumber="21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S16"/>
  <sheetViews>
    <sheetView view="pageBreakPreview" topLeftCell="A7" zoomScale="80" zoomScaleSheetLayoutView="80" workbookViewId="0">
      <selection activeCell="B6" sqref="B6:O6"/>
    </sheetView>
  </sheetViews>
  <sheetFormatPr defaultColWidth="9.109375" defaultRowHeight="13.8"/>
  <cols>
    <col min="1" max="1" width="7.109375" style="8" customWidth="1"/>
    <col min="2" max="2" width="41.88671875" style="8" customWidth="1"/>
    <col min="3" max="3" width="24.109375" style="8" customWidth="1"/>
    <col min="4" max="4" width="12" style="8" customWidth="1"/>
    <col min="5" max="5" width="10.5546875" style="8" customWidth="1"/>
    <col min="6" max="6" width="10.33203125" style="8" customWidth="1"/>
    <col min="7" max="12" width="7.6640625" style="8" customWidth="1"/>
    <col min="13" max="13" width="15.109375" style="8" customWidth="1"/>
    <col min="14" max="14" width="14.6640625" style="8" customWidth="1"/>
    <col min="15" max="15" width="34.88671875" style="8" customWidth="1"/>
    <col min="16" max="16" width="10" style="9" customWidth="1"/>
    <col min="17" max="17" width="26.6640625" style="8" customWidth="1"/>
    <col min="18" max="18" width="9.109375" style="8" bestFit="1" customWidth="1"/>
    <col min="19" max="16384" width="9.109375" style="8"/>
  </cols>
  <sheetData>
    <row r="1" spans="1:19" ht="15.6">
      <c r="A1" s="10" t="str">
        <f>HYPERLINK("#Оглавление!A1", "Назад в оглавление")</f>
        <v>Назад в оглавление</v>
      </c>
      <c r="B1" s="3"/>
      <c r="C1" s="3"/>
      <c r="D1" s="3"/>
    </row>
    <row r="2" spans="1:19" s="42" customFormat="1" ht="33.75" customHeight="1">
      <c r="A2" s="160" t="s">
        <v>129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40"/>
      <c r="Q2" s="41"/>
    </row>
    <row r="3" spans="1:19" s="11" customFormat="1" ht="18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43"/>
      <c r="N3" s="43"/>
      <c r="O3" s="12"/>
      <c r="P3" s="13"/>
      <c r="Q3" s="14"/>
    </row>
    <row r="4" spans="1:19" s="15" customFormat="1" ht="42" customHeight="1">
      <c r="A4" s="164" t="s">
        <v>112</v>
      </c>
      <c r="B4" s="164" t="s">
        <v>38</v>
      </c>
      <c r="C4" s="164" t="s">
        <v>39</v>
      </c>
      <c r="D4" s="164" t="s">
        <v>11</v>
      </c>
      <c r="E4" s="164" t="s">
        <v>12</v>
      </c>
      <c r="F4" s="171"/>
      <c r="G4" s="165"/>
      <c r="H4" s="165"/>
      <c r="I4" s="165"/>
      <c r="J4" s="165"/>
      <c r="K4" s="165"/>
      <c r="L4" s="166"/>
      <c r="M4" s="164" t="s">
        <v>40</v>
      </c>
      <c r="N4" s="172" t="s">
        <v>98</v>
      </c>
      <c r="O4" s="164" t="s">
        <v>41</v>
      </c>
      <c r="Q4" s="13"/>
    </row>
    <row r="5" spans="1:19" s="15" customFormat="1" ht="97.5" customHeight="1">
      <c r="A5" s="170"/>
      <c r="B5" s="170"/>
      <c r="C5" s="170"/>
      <c r="D5" s="170"/>
      <c r="E5" s="61" t="s">
        <v>15</v>
      </c>
      <c r="F5" s="61" t="s">
        <v>16</v>
      </c>
      <c r="G5" s="61">
        <v>2025</v>
      </c>
      <c r="H5" s="61">
        <v>2026</v>
      </c>
      <c r="I5" s="61">
        <v>2027</v>
      </c>
      <c r="J5" s="61">
        <v>2028</v>
      </c>
      <c r="K5" s="61">
        <v>2029</v>
      </c>
      <c r="L5" s="61">
        <v>2030</v>
      </c>
      <c r="M5" s="170"/>
      <c r="N5" s="173"/>
      <c r="O5" s="170"/>
      <c r="Q5" s="13"/>
    </row>
    <row r="6" spans="1:19" s="15" customFormat="1" ht="27" customHeight="1">
      <c r="A6" s="61" t="s">
        <v>6</v>
      </c>
      <c r="B6" s="164" t="s">
        <v>142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6"/>
      <c r="Q6" s="13"/>
    </row>
    <row r="7" spans="1:19" s="15" customFormat="1" ht="137.4" customHeight="1">
      <c r="A7" s="67" t="s">
        <v>36</v>
      </c>
      <c r="B7" s="68" t="s">
        <v>162</v>
      </c>
      <c r="C7" s="62" t="s">
        <v>97</v>
      </c>
      <c r="D7" s="57" t="s">
        <v>120</v>
      </c>
      <c r="E7" s="16">
        <v>0</v>
      </c>
      <c r="F7" s="16">
        <v>2023</v>
      </c>
      <c r="G7" s="17">
        <v>4.5999999999999996</v>
      </c>
      <c r="H7" s="17" t="s">
        <v>78</v>
      </c>
      <c r="I7" s="17" t="s">
        <v>78</v>
      </c>
      <c r="J7" s="17" t="s">
        <v>78</v>
      </c>
      <c r="K7" s="17" t="s">
        <v>78</v>
      </c>
      <c r="L7" s="17" t="s">
        <v>78</v>
      </c>
      <c r="M7" s="57" t="s">
        <v>46</v>
      </c>
      <c r="N7" s="65" t="s">
        <v>111</v>
      </c>
      <c r="O7" s="55" t="s">
        <v>151</v>
      </c>
      <c r="Q7" s="13"/>
      <c r="S7" s="19" t="s">
        <v>122</v>
      </c>
    </row>
    <row r="8" spans="1:19" s="19" customFormat="1" ht="39" customHeight="1">
      <c r="A8" s="67" t="s">
        <v>52</v>
      </c>
      <c r="B8" s="174" t="s">
        <v>152</v>
      </c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Q8" s="13"/>
    </row>
    <row r="9" spans="1:19" s="15" customFormat="1" ht="33.75" customHeight="1">
      <c r="A9" s="61" t="s">
        <v>19</v>
      </c>
      <c r="B9" s="167" t="s">
        <v>126</v>
      </c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9"/>
      <c r="Q9" s="13"/>
      <c r="S9" s="19" t="s">
        <v>76</v>
      </c>
    </row>
    <row r="10" spans="1:19" s="15" customFormat="1" ht="126" customHeight="1">
      <c r="A10" s="67" t="s">
        <v>37</v>
      </c>
      <c r="B10" s="81" t="s">
        <v>130</v>
      </c>
      <c r="C10" s="82" t="s">
        <v>97</v>
      </c>
      <c r="D10" s="83" t="s">
        <v>22</v>
      </c>
      <c r="E10" s="84">
        <v>0</v>
      </c>
      <c r="F10" s="84">
        <v>2024</v>
      </c>
      <c r="G10" s="85" t="s">
        <v>78</v>
      </c>
      <c r="H10" s="85" t="s">
        <v>78</v>
      </c>
      <c r="I10" s="85" t="s">
        <v>78</v>
      </c>
      <c r="J10" s="85" t="s">
        <v>78</v>
      </c>
      <c r="K10" s="85" t="s">
        <v>78</v>
      </c>
      <c r="L10" s="85" t="s">
        <v>78</v>
      </c>
      <c r="M10" s="83" t="s">
        <v>46</v>
      </c>
      <c r="N10" s="86" t="s">
        <v>111</v>
      </c>
      <c r="O10" s="87" t="s">
        <v>109</v>
      </c>
      <c r="Q10" s="13"/>
    </row>
    <row r="11" spans="1:19" s="19" customFormat="1" ht="48.6" customHeight="1">
      <c r="A11" s="88" t="s">
        <v>62</v>
      </c>
      <c r="B11" s="163" t="s">
        <v>153</v>
      </c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Q11" s="13"/>
    </row>
    <row r="12" spans="1:19" s="11" customFormat="1" ht="15.6">
      <c r="A12" s="46"/>
      <c r="B12" s="47"/>
      <c r="C12" s="47"/>
      <c r="D12"/>
      <c r="E12"/>
      <c r="F12"/>
      <c r="G12"/>
      <c r="H12"/>
      <c r="I12"/>
      <c r="J12"/>
      <c r="K12"/>
      <c r="L12"/>
      <c r="M12"/>
      <c r="N12"/>
      <c r="O12"/>
      <c r="P12"/>
      <c r="Q12" s="14"/>
    </row>
    <row r="13" spans="1:19" s="11" customFormat="1" ht="15.6">
      <c r="A13" s="46"/>
      <c r="B13" s="46"/>
      <c r="C13" s="47"/>
      <c r="D13"/>
      <c r="E13"/>
      <c r="F13"/>
      <c r="G13"/>
      <c r="H13"/>
      <c r="I13"/>
      <c r="J13"/>
      <c r="K13"/>
      <c r="L13"/>
      <c r="M13"/>
      <c r="N13"/>
      <c r="O13"/>
      <c r="P13"/>
      <c r="Q13" s="14"/>
    </row>
    <row r="14" spans="1:19" s="11" customFormat="1" ht="15.6">
      <c r="A14" s="47"/>
      <c r="B14" s="46"/>
      <c r="C14" s="47"/>
      <c r="D14"/>
      <c r="E14"/>
      <c r="F14"/>
      <c r="G14"/>
      <c r="H14"/>
      <c r="I14"/>
      <c r="J14"/>
      <c r="K14"/>
      <c r="L14"/>
      <c r="M14"/>
      <c r="N14"/>
      <c r="O14"/>
      <c r="P14"/>
      <c r="Q14" s="14"/>
    </row>
    <row r="15" spans="1:19" s="11" customFormat="1" ht="15.6">
      <c r="A15" s="47"/>
      <c r="B15" s="46"/>
      <c r="C15" s="47"/>
      <c r="D15"/>
      <c r="E15"/>
      <c r="F15"/>
      <c r="G15"/>
      <c r="H15"/>
      <c r="I15"/>
      <c r="J15"/>
      <c r="K15"/>
      <c r="L15"/>
      <c r="M15"/>
      <c r="N15"/>
      <c r="O15"/>
      <c r="P15"/>
      <c r="Q15" s="14"/>
    </row>
    <row r="16" spans="1:19" s="11" customFormat="1" ht="15.6">
      <c r="A16" s="47"/>
      <c r="B16" s="47"/>
      <c r="C16" s="47"/>
      <c r="D16"/>
      <c r="E16"/>
      <c r="F16"/>
      <c r="G16"/>
      <c r="H16"/>
      <c r="I16"/>
      <c r="J16"/>
      <c r="K16"/>
      <c r="L16"/>
      <c r="M16"/>
      <c r="N16"/>
      <c r="O16"/>
      <c r="P16"/>
      <c r="Q16" s="14"/>
    </row>
  </sheetData>
  <mergeCells count="14">
    <mergeCell ref="B11:O11"/>
    <mergeCell ref="B6:O6"/>
    <mergeCell ref="B9:O9"/>
    <mergeCell ref="M4:M5"/>
    <mergeCell ref="A2:O2"/>
    <mergeCell ref="G4:L4"/>
    <mergeCell ref="E4:F4"/>
    <mergeCell ref="A4:A5"/>
    <mergeCell ref="B4:B5"/>
    <mergeCell ref="C4:C5"/>
    <mergeCell ref="D4:D5"/>
    <mergeCell ref="O4:O5"/>
    <mergeCell ref="N4:N5"/>
    <mergeCell ref="B8:O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0" firstPageNumber="22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S84"/>
  <sheetViews>
    <sheetView view="pageBreakPreview" topLeftCell="A3" zoomScale="80" zoomScaleSheetLayoutView="80" workbookViewId="0">
      <selection activeCell="H79" sqref="H79"/>
    </sheetView>
  </sheetViews>
  <sheetFormatPr defaultColWidth="9.109375" defaultRowHeight="13.8"/>
  <cols>
    <col min="1" max="1" width="7.33203125" style="91" customWidth="1"/>
    <col min="2" max="2" width="41.44140625" style="91" hidden="1" customWidth="1"/>
    <col min="3" max="3" width="77.88671875" style="91" customWidth="1"/>
    <col min="4" max="4" width="9.5546875" style="91" customWidth="1"/>
    <col min="5" max="5" width="11" style="91" customWidth="1"/>
    <col min="6" max="6" width="19.44140625" style="91" customWidth="1"/>
    <col min="7" max="7" width="8.88671875" style="91" customWidth="1"/>
    <col min="8" max="8" width="13.44140625" style="91" customWidth="1"/>
    <col min="9" max="9" width="12.5546875" style="91" customWidth="1"/>
    <col min="10" max="10" width="9.88671875" style="91" customWidth="1"/>
    <col min="11" max="11" width="11.109375" style="91" customWidth="1"/>
    <col min="12" max="12" width="10.109375" style="91" customWidth="1"/>
    <col min="13" max="13" width="10" style="91" customWidth="1"/>
    <col min="14" max="14" width="18.5546875" style="91" customWidth="1"/>
    <col min="15" max="15" width="54.6640625" style="91" customWidth="1"/>
    <col min="16" max="16" width="17.88671875" style="91" customWidth="1"/>
    <col min="17" max="17" width="27" style="91" customWidth="1"/>
    <col min="18" max="18" width="7.6640625" style="92" customWidth="1"/>
    <col min="19" max="19" width="26.6640625" style="91" customWidth="1"/>
    <col min="20" max="20" width="9.109375" style="91" bestFit="1" customWidth="1"/>
    <col min="21" max="16384" width="9.109375" style="91"/>
  </cols>
  <sheetData>
    <row r="1" spans="1:19" ht="15.6">
      <c r="A1" s="89" t="str">
        <f>HYPERLINK("#Оглавление!A1", "Назад в оглавление")</f>
        <v>Назад в оглавление</v>
      </c>
      <c r="B1" s="90"/>
      <c r="C1" s="90"/>
      <c r="D1" s="90"/>
      <c r="E1" s="90"/>
      <c r="F1" s="90"/>
      <c r="G1" s="90"/>
    </row>
    <row r="2" spans="1:19" s="96" customFormat="1" ht="18">
      <c r="A2" s="176" t="s">
        <v>157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93"/>
      <c r="P2" s="93"/>
      <c r="Q2" s="93"/>
      <c r="R2" s="94"/>
      <c r="S2" s="95"/>
    </row>
    <row r="3" spans="1:19" s="101" customFormat="1" ht="15.6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8"/>
      <c r="P3" s="98"/>
      <c r="Q3" s="98"/>
      <c r="R3" s="99"/>
      <c r="S3" s="100"/>
    </row>
    <row r="4" spans="1:19" s="101" customFormat="1" ht="15.6" hidden="1">
      <c r="B4" s="102"/>
      <c r="C4" s="102"/>
      <c r="D4" s="102"/>
      <c r="E4" s="102"/>
      <c r="F4" s="102"/>
      <c r="G4" s="102"/>
      <c r="H4" s="102"/>
      <c r="I4" s="102"/>
      <c r="J4" s="102"/>
      <c r="L4" s="98"/>
      <c r="M4" s="98"/>
      <c r="N4" s="103" t="s">
        <v>48</v>
      </c>
      <c r="O4" s="98"/>
      <c r="P4" s="98"/>
      <c r="Q4" s="98"/>
      <c r="R4" s="99"/>
      <c r="S4" s="100"/>
    </row>
    <row r="5" spans="1:19" s="90" customFormat="1" ht="15.75" hidden="1" customHeight="1">
      <c r="A5" s="193" t="s">
        <v>7</v>
      </c>
      <c r="B5" s="193" t="s">
        <v>99</v>
      </c>
      <c r="C5" s="191" t="s">
        <v>49</v>
      </c>
      <c r="D5" s="187" t="s">
        <v>88</v>
      </c>
      <c r="E5" s="187"/>
      <c r="F5" s="187"/>
      <c r="G5" s="187"/>
      <c r="H5" s="177"/>
      <c r="I5" s="177"/>
      <c r="J5" s="177"/>
      <c r="K5" s="177"/>
      <c r="L5" s="177"/>
      <c r="M5" s="177"/>
      <c r="N5" s="178"/>
      <c r="Q5" s="104"/>
    </row>
    <row r="6" spans="1:19" s="90" customFormat="1" ht="31.5" hidden="1" customHeight="1">
      <c r="A6" s="194"/>
      <c r="B6" s="194"/>
      <c r="C6" s="192"/>
      <c r="D6" s="187" t="s">
        <v>89</v>
      </c>
      <c r="E6" s="187"/>
      <c r="F6" s="187"/>
      <c r="G6" s="187"/>
      <c r="H6" s="105">
        <v>2025</v>
      </c>
      <c r="I6" s="105">
        <v>2026</v>
      </c>
      <c r="J6" s="105">
        <v>2027</v>
      </c>
      <c r="K6" s="105">
        <v>2028</v>
      </c>
      <c r="L6" s="105">
        <v>2029</v>
      </c>
      <c r="M6" s="105">
        <v>2030</v>
      </c>
      <c r="N6" s="106" t="s">
        <v>50</v>
      </c>
      <c r="Q6" s="104"/>
    </row>
    <row r="7" spans="1:19" s="90" customFormat="1" ht="15.6" hidden="1">
      <c r="A7" s="70">
        <v>1</v>
      </c>
      <c r="B7" s="70">
        <v>2</v>
      </c>
      <c r="C7" s="107">
        <v>3</v>
      </c>
      <c r="D7" s="108">
        <v>4</v>
      </c>
      <c r="E7" s="108">
        <v>5</v>
      </c>
      <c r="F7" s="108">
        <v>6</v>
      </c>
      <c r="G7" s="108">
        <v>7</v>
      </c>
      <c r="H7" s="70">
        <v>9</v>
      </c>
      <c r="I7" s="70">
        <v>10</v>
      </c>
      <c r="J7" s="70">
        <v>11</v>
      </c>
      <c r="K7" s="70">
        <v>12</v>
      </c>
      <c r="L7" s="70">
        <v>13</v>
      </c>
      <c r="M7" s="70">
        <v>14</v>
      </c>
      <c r="N7" s="70">
        <v>15</v>
      </c>
      <c r="Q7" s="104"/>
    </row>
    <row r="8" spans="1:19" ht="32.25" hidden="1" customHeight="1">
      <c r="A8" s="109" t="s">
        <v>6</v>
      </c>
      <c r="B8" s="179" t="s">
        <v>42</v>
      </c>
      <c r="C8" s="180"/>
      <c r="D8" s="181"/>
      <c r="E8" s="181"/>
      <c r="F8" s="181"/>
      <c r="G8" s="181"/>
      <c r="H8" s="180"/>
      <c r="I8" s="180"/>
      <c r="J8" s="180"/>
      <c r="K8" s="182"/>
      <c r="L8" s="110"/>
      <c r="M8" s="110"/>
      <c r="N8" s="111"/>
    </row>
    <row r="9" spans="1:19" ht="15.6" hidden="1">
      <c r="A9" s="109" t="s">
        <v>36</v>
      </c>
      <c r="B9" s="195" t="s">
        <v>43</v>
      </c>
      <c r="C9" s="109" t="s">
        <v>51</v>
      </c>
      <c r="D9" s="109"/>
      <c r="E9" s="109"/>
      <c r="F9" s="109"/>
      <c r="G9" s="109"/>
      <c r="H9" s="54">
        <f>SUM(H10:H14)</f>
        <v>2261107.9</v>
      </c>
      <c r="I9" s="54">
        <f>SUM(I10:I14)</f>
        <v>673</v>
      </c>
      <c r="J9" s="54"/>
      <c r="K9" s="112"/>
      <c r="L9" s="113"/>
      <c r="M9" s="113"/>
      <c r="N9" s="114">
        <f t="shared" ref="N9:N14" si="0">SUM(H9:M9)</f>
        <v>2261780.9</v>
      </c>
    </row>
    <row r="10" spans="1:19" ht="23.25" hidden="1" customHeight="1">
      <c r="A10" s="109" t="s">
        <v>52</v>
      </c>
      <c r="B10" s="196"/>
      <c r="C10" s="115" t="s">
        <v>53</v>
      </c>
      <c r="D10" s="115">
        <v>828</v>
      </c>
      <c r="E10" s="115" t="s">
        <v>90</v>
      </c>
      <c r="F10" s="115" t="s">
        <v>91</v>
      </c>
      <c r="G10" s="115">
        <v>200</v>
      </c>
      <c r="H10" s="116">
        <v>2168577.5</v>
      </c>
      <c r="I10" s="54"/>
      <c r="J10" s="54"/>
      <c r="K10" s="112"/>
      <c r="L10" s="113"/>
      <c r="M10" s="113"/>
      <c r="N10" s="114">
        <f t="shared" si="0"/>
        <v>2168577.5</v>
      </c>
    </row>
    <row r="11" spans="1:19" ht="15.6" hidden="1">
      <c r="A11" s="188" t="s">
        <v>54</v>
      </c>
      <c r="B11" s="196"/>
      <c r="C11" s="188" t="s">
        <v>55</v>
      </c>
      <c r="D11" s="115">
        <v>828</v>
      </c>
      <c r="E11" s="115" t="s">
        <v>90</v>
      </c>
      <c r="F11" s="115" t="s">
        <v>92</v>
      </c>
      <c r="G11" s="115">
        <v>200</v>
      </c>
      <c r="H11" s="54"/>
      <c r="I11" s="54"/>
      <c r="J11" s="54"/>
      <c r="K11" s="112"/>
      <c r="L11" s="113"/>
      <c r="M11" s="113"/>
      <c r="N11" s="114">
        <f t="shared" si="0"/>
        <v>0</v>
      </c>
    </row>
    <row r="12" spans="1:19" ht="15.6" hidden="1">
      <c r="A12" s="189"/>
      <c r="B12" s="196"/>
      <c r="C12" s="189"/>
      <c r="D12" s="115">
        <v>828</v>
      </c>
      <c r="E12" s="115" t="s">
        <v>90</v>
      </c>
      <c r="F12" s="115" t="s">
        <v>92</v>
      </c>
      <c r="G12" s="115">
        <v>500</v>
      </c>
      <c r="H12" s="117"/>
      <c r="I12" s="45"/>
      <c r="J12" s="54"/>
      <c r="K12" s="112"/>
      <c r="L12" s="113"/>
      <c r="M12" s="113"/>
      <c r="N12" s="114">
        <f t="shared" si="0"/>
        <v>0</v>
      </c>
    </row>
    <row r="13" spans="1:19" ht="15.6" hidden="1">
      <c r="A13" s="189"/>
      <c r="B13" s="196"/>
      <c r="C13" s="189"/>
      <c r="D13" s="115">
        <v>828</v>
      </c>
      <c r="E13" s="115" t="s">
        <v>90</v>
      </c>
      <c r="F13" s="115" t="s">
        <v>93</v>
      </c>
      <c r="G13" s="115">
        <v>200</v>
      </c>
      <c r="H13" s="54">
        <v>2173</v>
      </c>
      <c r="I13" s="54">
        <v>673</v>
      </c>
      <c r="J13" s="54"/>
      <c r="K13" s="112"/>
      <c r="L13" s="113"/>
      <c r="M13" s="113"/>
      <c r="N13" s="114">
        <f t="shared" si="0"/>
        <v>2846</v>
      </c>
    </row>
    <row r="14" spans="1:19" ht="15.6" hidden="1">
      <c r="A14" s="190"/>
      <c r="B14" s="196"/>
      <c r="C14" s="190"/>
      <c r="D14" s="115">
        <v>828</v>
      </c>
      <c r="E14" s="115" t="s">
        <v>90</v>
      </c>
      <c r="F14" s="115" t="s">
        <v>91</v>
      </c>
      <c r="G14" s="115">
        <v>200</v>
      </c>
      <c r="H14" s="118">
        <v>90357.4</v>
      </c>
      <c r="I14" s="117"/>
      <c r="J14" s="54"/>
      <c r="K14" s="112"/>
      <c r="L14" s="113"/>
      <c r="M14" s="113"/>
      <c r="N14" s="114">
        <f t="shared" si="0"/>
        <v>90357.4</v>
      </c>
    </row>
    <row r="15" spans="1:19" ht="15.6" hidden="1">
      <c r="A15" s="109" t="s">
        <v>56</v>
      </c>
      <c r="B15" s="196"/>
      <c r="C15" s="115" t="s">
        <v>57</v>
      </c>
      <c r="D15" s="115"/>
      <c r="E15" s="115"/>
      <c r="F15" s="115"/>
      <c r="G15" s="115"/>
      <c r="H15" s="54"/>
      <c r="I15" s="54"/>
      <c r="J15" s="54"/>
      <c r="K15" s="112"/>
      <c r="L15" s="113"/>
      <c r="M15" s="113"/>
      <c r="N15" s="114"/>
      <c r="O15" s="119"/>
    </row>
    <row r="16" spans="1:19" ht="15.6" hidden="1">
      <c r="A16" s="109" t="s">
        <v>58</v>
      </c>
      <c r="B16" s="196"/>
      <c r="C16" s="115" t="s">
        <v>59</v>
      </c>
      <c r="D16" s="115"/>
      <c r="E16" s="115"/>
      <c r="F16" s="115"/>
      <c r="G16" s="115"/>
      <c r="H16" s="54"/>
      <c r="I16" s="54"/>
      <c r="J16" s="54"/>
      <c r="K16" s="112"/>
      <c r="L16" s="113"/>
      <c r="M16" s="113"/>
      <c r="N16" s="114"/>
    </row>
    <row r="17" spans="1:14" ht="15.6" hidden="1">
      <c r="A17" s="109" t="s">
        <v>60</v>
      </c>
      <c r="B17" s="197"/>
      <c r="C17" s="115" t="s">
        <v>61</v>
      </c>
      <c r="D17" s="115"/>
      <c r="E17" s="115"/>
      <c r="F17" s="115"/>
      <c r="G17" s="115"/>
      <c r="H17" s="111"/>
      <c r="I17" s="70"/>
      <c r="J17" s="70"/>
      <c r="K17" s="107"/>
      <c r="L17" s="113"/>
      <c r="M17" s="113"/>
      <c r="N17" s="120"/>
    </row>
    <row r="18" spans="1:14" ht="28.5" hidden="1" customHeight="1">
      <c r="A18" s="109" t="s">
        <v>19</v>
      </c>
      <c r="B18" s="183" t="s">
        <v>20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5"/>
      <c r="M18" s="185"/>
      <c r="N18" s="186"/>
    </row>
    <row r="19" spans="1:14" ht="20.25" hidden="1" customHeight="1">
      <c r="A19" s="109" t="s">
        <v>37</v>
      </c>
      <c r="B19" s="204" t="s">
        <v>45</v>
      </c>
      <c r="C19" s="109" t="s">
        <v>51</v>
      </c>
      <c r="D19" s="109"/>
      <c r="E19" s="109"/>
      <c r="F19" s="109"/>
      <c r="G19" s="109"/>
      <c r="H19" s="54">
        <f>SUM(H20:H26)</f>
        <v>642800.20000000007</v>
      </c>
      <c r="I19" s="70"/>
      <c r="J19" s="54"/>
      <c r="K19" s="112"/>
      <c r="L19" s="113"/>
      <c r="M19" s="113"/>
      <c r="N19" s="114">
        <f t="shared" ref="N19:N26" si="1">SUM(H19:H19)</f>
        <v>642800.20000000007</v>
      </c>
    </row>
    <row r="20" spans="1:14" ht="18" hidden="1" customHeight="1">
      <c r="A20" s="109" t="s">
        <v>62</v>
      </c>
      <c r="B20" s="205"/>
      <c r="C20" s="188" t="s">
        <v>53</v>
      </c>
      <c r="D20" s="115">
        <v>828</v>
      </c>
      <c r="E20" s="115" t="s">
        <v>90</v>
      </c>
      <c r="F20" s="115" t="s">
        <v>91</v>
      </c>
      <c r="G20" s="115">
        <v>200</v>
      </c>
      <c r="H20" s="54">
        <v>421760.6</v>
      </c>
      <c r="I20" s="54"/>
      <c r="J20" s="54"/>
      <c r="K20" s="112"/>
      <c r="L20" s="113"/>
      <c r="M20" s="113"/>
      <c r="N20" s="114">
        <f t="shared" si="1"/>
        <v>421760.6</v>
      </c>
    </row>
    <row r="21" spans="1:14" ht="15.6" hidden="1">
      <c r="A21" s="109"/>
      <c r="B21" s="205"/>
      <c r="C21" s="190"/>
      <c r="D21" s="115">
        <v>828</v>
      </c>
      <c r="E21" s="115" t="s">
        <v>90</v>
      </c>
      <c r="F21" s="115" t="s">
        <v>91</v>
      </c>
      <c r="G21" s="115">
        <v>500</v>
      </c>
      <c r="H21" s="54">
        <v>82928.7</v>
      </c>
      <c r="I21" s="54"/>
      <c r="J21" s="54"/>
      <c r="K21" s="112"/>
      <c r="L21" s="113"/>
      <c r="M21" s="113"/>
      <c r="N21" s="114">
        <f t="shared" si="1"/>
        <v>82928.7</v>
      </c>
    </row>
    <row r="22" spans="1:14" ht="15.6" hidden="1">
      <c r="A22" s="188" t="s">
        <v>63</v>
      </c>
      <c r="B22" s="205"/>
      <c r="C22" s="188" t="s">
        <v>55</v>
      </c>
      <c r="D22" s="115">
        <v>828</v>
      </c>
      <c r="E22" s="115" t="s">
        <v>90</v>
      </c>
      <c r="F22" s="115" t="s">
        <v>94</v>
      </c>
      <c r="G22" s="115">
        <v>200</v>
      </c>
      <c r="H22" s="54">
        <v>111568.3</v>
      </c>
      <c r="I22" s="54"/>
      <c r="J22" s="54"/>
      <c r="K22" s="112"/>
      <c r="L22" s="113"/>
      <c r="M22" s="113"/>
      <c r="N22" s="114">
        <f t="shared" si="1"/>
        <v>111568.3</v>
      </c>
    </row>
    <row r="23" spans="1:14" ht="15.6" hidden="1">
      <c r="A23" s="189"/>
      <c r="B23" s="205"/>
      <c r="C23" s="189"/>
      <c r="D23" s="115">
        <v>828</v>
      </c>
      <c r="E23" s="115" t="s">
        <v>90</v>
      </c>
      <c r="F23" s="115" t="s">
        <v>94</v>
      </c>
      <c r="G23" s="115">
        <v>500</v>
      </c>
      <c r="H23" s="54"/>
      <c r="I23" s="54"/>
      <c r="J23" s="54"/>
      <c r="K23" s="112"/>
      <c r="L23" s="113"/>
      <c r="M23" s="113"/>
      <c r="N23" s="114">
        <f t="shared" si="1"/>
        <v>0</v>
      </c>
    </row>
    <row r="24" spans="1:14" ht="15.6" hidden="1">
      <c r="A24" s="189"/>
      <c r="B24" s="205"/>
      <c r="C24" s="189"/>
      <c r="D24" s="115">
        <v>828</v>
      </c>
      <c r="E24" s="115" t="s">
        <v>90</v>
      </c>
      <c r="F24" s="115" t="s">
        <v>91</v>
      </c>
      <c r="G24" s="115">
        <v>200</v>
      </c>
      <c r="H24" s="54">
        <v>17573.400000000001</v>
      </c>
      <c r="I24" s="54"/>
      <c r="J24" s="54"/>
      <c r="K24" s="112"/>
      <c r="L24" s="113"/>
      <c r="M24" s="113"/>
      <c r="N24" s="114">
        <f t="shared" si="1"/>
        <v>17573.400000000001</v>
      </c>
    </row>
    <row r="25" spans="1:14" ht="15.6" hidden="1">
      <c r="A25" s="190"/>
      <c r="B25" s="205"/>
      <c r="C25" s="190"/>
      <c r="D25" s="115">
        <v>828</v>
      </c>
      <c r="E25" s="115" t="s">
        <v>90</v>
      </c>
      <c r="F25" s="115" t="s">
        <v>91</v>
      </c>
      <c r="G25" s="115">
        <v>500</v>
      </c>
      <c r="H25" s="54">
        <f>3455.4-0.1</f>
        <v>3455.3</v>
      </c>
      <c r="I25" s="54"/>
      <c r="J25" s="54"/>
      <c r="K25" s="112"/>
      <c r="L25" s="113"/>
      <c r="M25" s="113"/>
      <c r="N25" s="114">
        <f t="shared" si="1"/>
        <v>3455.3</v>
      </c>
    </row>
    <row r="26" spans="1:14" ht="15.6" hidden="1">
      <c r="A26" s="109" t="s">
        <v>64</v>
      </c>
      <c r="B26" s="205"/>
      <c r="C26" s="115" t="s">
        <v>57</v>
      </c>
      <c r="D26" s="115"/>
      <c r="E26" s="115"/>
      <c r="F26" s="115"/>
      <c r="G26" s="115"/>
      <c r="H26" s="54">
        <v>5513.9</v>
      </c>
      <c r="I26" s="54"/>
      <c r="J26" s="54"/>
      <c r="K26" s="112"/>
      <c r="L26" s="113"/>
      <c r="M26" s="113"/>
      <c r="N26" s="114">
        <f t="shared" si="1"/>
        <v>5513.9</v>
      </c>
    </row>
    <row r="27" spans="1:14" ht="15.6" hidden="1">
      <c r="A27" s="109" t="s">
        <v>65</v>
      </c>
      <c r="B27" s="205"/>
      <c r="C27" s="115" t="s">
        <v>59</v>
      </c>
      <c r="D27" s="115"/>
      <c r="E27" s="115"/>
      <c r="F27" s="115"/>
      <c r="G27" s="115"/>
      <c r="H27" s="54"/>
      <c r="I27" s="54"/>
      <c r="J27" s="54"/>
      <c r="K27" s="112"/>
      <c r="L27" s="113"/>
      <c r="M27" s="113"/>
      <c r="N27" s="114"/>
    </row>
    <row r="28" spans="1:14" ht="15.6" hidden="1">
      <c r="A28" s="109" t="s">
        <v>66</v>
      </c>
      <c r="B28" s="206"/>
      <c r="C28" s="115" t="s">
        <v>61</v>
      </c>
      <c r="D28" s="115"/>
      <c r="E28" s="115"/>
      <c r="F28" s="115"/>
      <c r="G28" s="115"/>
      <c r="H28" s="54"/>
      <c r="I28" s="54"/>
      <c r="J28" s="54"/>
      <c r="K28" s="112"/>
      <c r="L28" s="113"/>
      <c r="M28" s="113"/>
      <c r="N28" s="114"/>
    </row>
    <row r="29" spans="1:14" ht="25.5" hidden="1" customHeight="1">
      <c r="A29" s="109" t="s">
        <v>23</v>
      </c>
      <c r="B29" s="183" t="s">
        <v>24</v>
      </c>
      <c r="C29" s="184"/>
      <c r="D29" s="184"/>
      <c r="E29" s="184"/>
      <c r="F29" s="184"/>
      <c r="G29" s="184"/>
      <c r="H29" s="184"/>
      <c r="I29" s="184"/>
      <c r="J29" s="184"/>
      <c r="K29" s="184"/>
      <c r="L29" s="185"/>
      <c r="M29" s="185"/>
      <c r="N29" s="186"/>
    </row>
    <row r="30" spans="1:14" ht="15.6" hidden="1">
      <c r="A30" s="109" t="s">
        <v>47</v>
      </c>
      <c r="B30" s="204" t="s">
        <v>87</v>
      </c>
      <c r="C30" s="109" t="s">
        <v>51</v>
      </c>
      <c r="D30" s="109"/>
      <c r="E30" s="109"/>
      <c r="F30" s="109"/>
      <c r="G30" s="109"/>
      <c r="H30" s="54"/>
      <c r="I30" s="70"/>
      <c r="J30" s="54"/>
      <c r="K30" s="112"/>
      <c r="L30" s="113"/>
      <c r="M30" s="113"/>
      <c r="N30" s="114"/>
    </row>
    <row r="31" spans="1:14" ht="15.6" hidden="1">
      <c r="A31" s="109" t="s">
        <v>71</v>
      </c>
      <c r="B31" s="205"/>
      <c r="C31" s="115" t="s">
        <v>53</v>
      </c>
      <c r="D31" s="115"/>
      <c r="E31" s="115"/>
      <c r="F31" s="115"/>
      <c r="G31" s="115"/>
      <c r="H31" s="54"/>
      <c r="I31" s="54"/>
      <c r="J31" s="54"/>
      <c r="K31" s="112"/>
      <c r="L31" s="113"/>
      <c r="M31" s="113"/>
      <c r="N31" s="114"/>
    </row>
    <row r="32" spans="1:14" ht="15.6" hidden="1">
      <c r="A32" s="109" t="s">
        <v>72</v>
      </c>
      <c r="B32" s="205"/>
      <c r="C32" s="115" t="s">
        <v>55</v>
      </c>
      <c r="D32" s="115"/>
      <c r="E32" s="115"/>
      <c r="F32" s="115"/>
      <c r="G32" s="115"/>
      <c r="H32" s="54"/>
      <c r="I32" s="54"/>
      <c r="J32" s="54"/>
      <c r="K32" s="112"/>
      <c r="L32" s="113"/>
      <c r="M32" s="113"/>
      <c r="N32" s="114"/>
    </row>
    <row r="33" spans="1:15" ht="15.6" hidden="1">
      <c r="A33" s="109" t="s">
        <v>73</v>
      </c>
      <c r="B33" s="205"/>
      <c r="C33" s="115" t="s">
        <v>57</v>
      </c>
      <c r="D33" s="115"/>
      <c r="E33" s="115"/>
      <c r="F33" s="115"/>
      <c r="G33" s="115"/>
      <c r="H33" s="54"/>
      <c r="I33" s="54"/>
      <c r="J33" s="54"/>
      <c r="K33" s="112"/>
      <c r="L33" s="113"/>
      <c r="M33" s="113"/>
      <c r="N33" s="114"/>
    </row>
    <row r="34" spans="1:15" ht="15.6" hidden="1">
      <c r="A34" s="109" t="s">
        <v>74</v>
      </c>
      <c r="B34" s="205"/>
      <c r="C34" s="115" t="s">
        <v>59</v>
      </c>
      <c r="D34" s="115"/>
      <c r="E34" s="115"/>
      <c r="F34" s="115"/>
      <c r="G34" s="115"/>
      <c r="H34" s="54"/>
      <c r="I34" s="54"/>
      <c r="J34" s="54"/>
      <c r="K34" s="112"/>
      <c r="L34" s="113"/>
      <c r="M34" s="113"/>
      <c r="N34" s="114"/>
    </row>
    <row r="35" spans="1:15" ht="15.6" hidden="1">
      <c r="A35" s="109" t="s">
        <v>75</v>
      </c>
      <c r="B35" s="206"/>
      <c r="C35" s="115" t="s">
        <v>61</v>
      </c>
      <c r="D35" s="115"/>
      <c r="E35" s="115"/>
      <c r="F35" s="115"/>
      <c r="G35" s="115"/>
      <c r="H35" s="54"/>
      <c r="I35" s="54"/>
      <c r="J35" s="54"/>
      <c r="K35" s="112"/>
      <c r="L35" s="113"/>
      <c r="M35" s="113"/>
      <c r="N35" s="114"/>
    </row>
    <row r="36" spans="1:15" ht="15.75" hidden="1" customHeight="1">
      <c r="A36" s="198" t="s">
        <v>67</v>
      </c>
      <c r="B36" s="199"/>
      <c r="C36" s="109" t="s">
        <v>51</v>
      </c>
      <c r="D36" s="109"/>
      <c r="E36" s="109"/>
      <c r="F36" s="109"/>
      <c r="G36" s="109"/>
      <c r="H36" s="54">
        <f>SUM(H37:H39)</f>
        <v>2903908.1</v>
      </c>
      <c r="I36" s="54">
        <f>SUM(I37:I39)</f>
        <v>673</v>
      </c>
      <c r="J36" s="54"/>
      <c r="K36" s="54"/>
      <c r="L36" s="121"/>
      <c r="M36" s="121"/>
      <c r="N36" s="54">
        <f>SUM(G36:M36)</f>
        <v>2904581.1</v>
      </c>
    </row>
    <row r="37" spans="1:15" ht="15.6" hidden="1">
      <c r="A37" s="200"/>
      <c r="B37" s="201"/>
      <c r="C37" s="115" t="s">
        <v>53</v>
      </c>
      <c r="D37" s="115"/>
      <c r="E37" s="115"/>
      <c r="F37" s="115"/>
      <c r="G37" s="115"/>
      <c r="H37" s="54">
        <f>H10+H20+H21</f>
        <v>2673266.8000000003</v>
      </c>
      <c r="I37" s="54">
        <f>I10+I20+I21</f>
        <v>0</v>
      </c>
      <c r="J37" s="54"/>
      <c r="K37" s="54"/>
      <c r="L37" s="54"/>
      <c r="M37" s="54"/>
      <c r="N37" s="54">
        <f t="shared" ref="N37:N39" si="2">SUM(G37:M37)</f>
        <v>2673266.8000000003</v>
      </c>
    </row>
    <row r="38" spans="1:15" ht="15.6" hidden="1">
      <c r="A38" s="200"/>
      <c r="B38" s="201"/>
      <c r="C38" s="115" t="s">
        <v>68</v>
      </c>
      <c r="D38" s="115"/>
      <c r="E38" s="115"/>
      <c r="F38" s="115"/>
      <c r="G38" s="115"/>
      <c r="H38" s="54">
        <f>H11+H12+H13+H14+H22+H23+H24+H25</f>
        <v>225127.4</v>
      </c>
      <c r="I38" s="54">
        <f>I11+I12+I13+I14+I22+I23+I24+I25</f>
        <v>673</v>
      </c>
      <c r="J38" s="54"/>
      <c r="K38" s="54"/>
      <c r="L38" s="54"/>
      <c r="M38" s="54"/>
      <c r="N38" s="54">
        <f t="shared" si="2"/>
        <v>225800.4</v>
      </c>
    </row>
    <row r="39" spans="1:15" ht="15.6" hidden="1">
      <c r="A39" s="200"/>
      <c r="B39" s="201"/>
      <c r="C39" s="115" t="s">
        <v>57</v>
      </c>
      <c r="D39" s="115"/>
      <c r="E39" s="115"/>
      <c r="F39" s="115"/>
      <c r="G39" s="115"/>
      <c r="H39" s="54">
        <f>H26</f>
        <v>5513.9</v>
      </c>
      <c r="I39" s="54">
        <f>I26</f>
        <v>0</v>
      </c>
      <c r="J39" s="54"/>
      <c r="K39" s="54"/>
      <c r="L39" s="54"/>
      <c r="M39" s="54"/>
      <c r="N39" s="54">
        <f t="shared" si="2"/>
        <v>5513.9</v>
      </c>
    </row>
    <row r="40" spans="1:15" ht="15.6" hidden="1">
      <c r="A40" s="200"/>
      <c r="B40" s="201"/>
      <c r="C40" s="115" t="s">
        <v>59</v>
      </c>
      <c r="D40" s="115"/>
      <c r="E40" s="115"/>
      <c r="F40" s="115"/>
      <c r="G40" s="115"/>
      <c r="H40" s="54"/>
      <c r="I40" s="54"/>
      <c r="J40" s="54"/>
      <c r="K40" s="54"/>
      <c r="L40" s="54"/>
      <c r="M40" s="54"/>
      <c r="N40" s="54"/>
    </row>
    <row r="41" spans="1:15" ht="15.6" hidden="1">
      <c r="A41" s="202"/>
      <c r="B41" s="203"/>
      <c r="C41" s="115" t="s">
        <v>61</v>
      </c>
      <c r="D41" s="115"/>
      <c r="E41" s="115"/>
      <c r="F41" s="115"/>
      <c r="G41" s="115"/>
      <c r="H41" s="54"/>
      <c r="I41" s="54"/>
      <c r="J41" s="54"/>
      <c r="K41" s="54"/>
      <c r="L41" s="54"/>
      <c r="M41" s="54"/>
      <c r="N41" s="54"/>
    </row>
    <row r="42" spans="1:15" ht="15.6" hidden="1">
      <c r="A42" s="122"/>
      <c r="B42" s="122"/>
      <c r="C42" s="123"/>
      <c r="D42" s="123"/>
      <c r="E42" s="123"/>
      <c r="F42" s="123"/>
      <c r="G42" s="123"/>
      <c r="H42" s="124"/>
      <c r="I42" s="124"/>
      <c r="J42" s="124"/>
      <c r="K42" s="124"/>
    </row>
    <row r="43" spans="1:15" hidden="1"/>
    <row r="44" spans="1:15" ht="15.6">
      <c r="A44" s="90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N44" s="103"/>
    </row>
    <row r="45" spans="1:15" ht="29.25" customHeight="1">
      <c r="A45" s="210" t="s">
        <v>7</v>
      </c>
      <c r="B45" s="210" t="s">
        <v>99</v>
      </c>
      <c r="C45" s="220" t="s">
        <v>99</v>
      </c>
      <c r="D45" s="210" t="s">
        <v>88</v>
      </c>
      <c r="E45" s="210"/>
      <c r="F45" s="210"/>
      <c r="G45" s="210"/>
      <c r="H45" s="214"/>
      <c r="I45" s="214"/>
      <c r="J45" s="214"/>
      <c r="K45" s="214"/>
      <c r="L45" s="214"/>
      <c r="M45" s="214"/>
      <c r="N45" s="215"/>
    </row>
    <row r="46" spans="1:15" ht="36" customHeight="1">
      <c r="A46" s="210"/>
      <c r="B46" s="210"/>
      <c r="C46" s="220"/>
      <c r="D46" s="210" t="s">
        <v>89</v>
      </c>
      <c r="E46" s="210"/>
      <c r="F46" s="210"/>
      <c r="G46" s="210"/>
      <c r="H46" s="125" t="s">
        <v>114</v>
      </c>
      <c r="I46" s="125" t="s">
        <v>115</v>
      </c>
      <c r="J46" s="125" t="s">
        <v>116</v>
      </c>
      <c r="K46" s="125" t="s">
        <v>117</v>
      </c>
      <c r="L46" s="125" t="s">
        <v>118</v>
      </c>
      <c r="M46" s="125" t="s">
        <v>119</v>
      </c>
      <c r="N46" s="125" t="s">
        <v>50</v>
      </c>
    </row>
    <row r="47" spans="1:15" ht="26.25" customHeight="1">
      <c r="A47" s="125">
        <v>1</v>
      </c>
      <c r="B47" s="125">
        <v>2</v>
      </c>
      <c r="C47" s="125">
        <v>2</v>
      </c>
      <c r="D47" s="125">
        <v>3</v>
      </c>
      <c r="E47" s="125">
        <v>4</v>
      </c>
      <c r="F47" s="125">
        <v>5</v>
      </c>
      <c r="G47" s="125">
        <v>6</v>
      </c>
      <c r="H47" s="125">
        <v>9</v>
      </c>
      <c r="I47" s="125">
        <v>10</v>
      </c>
      <c r="J47" s="125">
        <v>11</v>
      </c>
      <c r="K47" s="125">
        <v>12</v>
      </c>
      <c r="L47" s="125">
        <v>13</v>
      </c>
      <c r="M47" s="125">
        <v>14</v>
      </c>
      <c r="N47" s="125">
        <v>15</v>
      </c>
      <c r="O47" s="91">
        <v>16</v>
      </c>
    </row>
    <row r="48" spans="1:15" ht="35.25" customHeight="1">
      <c r="A48" s="108" t="s">
        <v>6</v>
      </c>
      <c r="B48" s="208" t="s">
        <v>142</v>
      </c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208"/>
      <c r="N48" s="113"/>
    </row>
    <row r="49" spans="1:16" ht="29.25" customHeight="1">
      <c r="A49" s="108" t="s">
        <v>36</v>
      </c>
      <c r="B49" s="208" t="s">
        <v>162</v>
      </c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126" t="e">
        <f>#REF!+H59+H60+H61</f>
        <v>#REF!</v>
      </c>
    </row>
    <row r="50" spans="1:16" ht="25.5" customHeight="1">
      <c r="A50" s="216"/>
      <c r="B50" s="207" t="s">
        <v>43</v>
      </c>
      <c r="C50" s="212" t="s">
        <v>131</v>
      </c>
      <c r="D50" s="108">
        <v>850</v>
      </c>
      <c r="E50" s="108" t="s">
        <v>134</v>
      </c>
      <c r="F50" s="108" t="s">
        <v>158</v>
      </c>
      <c r="G50" s="108"/>
      <c r="H50" s="127">
        <f>SUM(H51:H51)</f>
        <v>75865.899999999994</v>
      </c>
      <c r="I50" s="127"/>
      <c r="J50" s="108"/>
      <c r="K50" s="108"/>
      <c r="L50" s="108"/>
      <c r="M50" s="108"/>
      <c r="N50" s="128">
        <f>SUM(H50:M50)</f>
        <v>75865.899999999994</v>
      </c>
    </row>
    <row r="51" spans="1:16" ht="28.2" customHeight="1">
      <c r="A51" s="217"/>
      <c r="B51" s="207"/>
      <c r="C51" s="213"/>
      <c r="D51" s="108">
        <v>850</v>
      </c>
      <c r="E51" s="108" t="s">
        <v>90</v>
      </c>
      <c r="F51" s="108" t="s">
        <v>163</v>
      </c>
      <c r="G51" s="108">
        <v>200</v>
      </c>
      <c r="H51" s="127">
        <v>75865.899999999994</v>
      </c>
      <c r="I51" s="127"/>
      <c r="J51" s="108"/>
      <c r="K51" s="108"/>
      <c r="L51" s="108"/>
      <c r="M51" s="108"/>
      <c r="N51" s="128">
        <f>SUM(H51:M51)</f>
        <v>75865.899999999994</v>
      </c>
    </row>
    <row r="52" spans="1:16" ht="31.8" customHeight="1">
      <c r="A52" s="129"/>
      <c r="B52" s="207"/>
      <c r="C52" s="130" t="s">
        <v>133</v>
      </c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31"/>
    </row>
    <row r="53" spans="1:16" ht="26.4" customHeight="1">
      <c r="A53" s="129"/>
      <c r="B53" s="207"/>
      <c r="C53" s="130" t="s">
        <v>55</v>
      </c>
      <c r="D53" s="130"/>
      <c r="E53" s="130"/>
      <c r="F53" s="130"/>
      <c r="G53" s="130"/>
      <c r="H53" s="127">
        <v>75865.899999999994</v>
      </c>
      <c r="I53" s="108"/>
      <c r="J53" s="108"/>
      <c r="K53" s="108"/>
      <c r="L53" s="108"/>
      <c r="M53" s="108"/>
      <c r="N53" s="131"/>
    </row>
    <row r="54" spans="1:16" ht="21.75" customHeight="1">
      <c r="A54" s="129"/>
      <c r="B54" s="207"/>
      <c r="C54" s="130" t="s">
        <v>132</v>
      </c>
      <c r="D54" s="130"/>
      <c r="E54" s="130"/>
      <c r="F54" s="130"/>
      <c r="G54" s="130"/>
      <c r="H54" s="54"/>
      <c r="I54" s="54"/>
      <c r="J54" s="54"/>
      <c r="K54" s="112"/>
      <c r="L54" s="113"/>
      <c r="M54" s="113"/>
      <c r="N54" s="128"/>
    </row>
    <row r="55" spans="1:16" ht="21.75" customHeight="1">
      <c r="A55" s="129"/>
      <c r="B55" s="207"/>
      <c r="C55" s="130" t="s">
        <v>70</v>
      </c>
      <c r="D55" s="130"/>
      <c r="E55" s="130"/>
      <c r="F55" s="130"/>
      <c r="G55" s="130"/>
      <c r="H55" s="108"/>
      <c r="I55" s="108"/>
      <c r="J55" s="108"/>
      <c r="K55" s="108"/>
      <c r="L55" s="108"/>
      <c r="M55" s="108"/>
      <c r="N55" s="131"/>
    </row>
    <row r="56" spans="1:16" ht="35.25" customHeight="1">
      <c r="A56" s="129" t="s">
        <v>19</v>
      </c>
      <c r="B56" s="208" t="s">
        <v>156</v>
      </c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</row>
    <row r="57" spans="1:16" ht="36.75" customHeight="1">
      <c r="A57" s="129" t="s">
        <v>37</v>
      </c>
      <c r="B57" s="208" t="s">
        <v>139</v>
      </c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</row>
    <row r="58" spans="1:16" ht="26.25" customHeight="1">
      <c r="A58" s="216"/>
      <c r="B58" s="207" t="s">
        <v>45</v>
      </c>
      <c r="C58" s="212" t="s">
        <v>131</v>
      </c>
      <c r="D58" s="108">
        <v>850</v>
      </c>
      <c r="E58" s="108" t="s">
        <v>90</v>
      </c>
      <c r="F58" s="108" t="s">
        <v>135</v>
      </c>
      <c r="G58" s="108"/>
      <c r="H58" s="127"/>
      <c r="I58" s="127"/>
      <c r="J58" s="108"/>
      <c r="K58" s="108"/>
      <c r="L58" s="108"/>
      <c r="M58" s="108"/>
      <c r="N58" s="127">
        <f>SUM(H58:M60)</f>
        <v>0</v>
      </c>
      <c r="O58" s="119" t="e">
        <f>#REF!+#REF!</f>
        <v>#REF!</v>
      </c>
      <c r="P58" s="119">
        <f>H58+H66</f>
        <v>0</v>
      </c>
    </row>
    <row r="59" spans="1:16" ht="18.75" hidden="1" customHeight="1">
      <c r="A59" s="217"/>
      <c r="B59" s="207"/>
      <c r="C59" s="213"/>
      <c r="D59" s="70">
        <v>828</v>
      </c>
      <c r="E59" s="108" t="s">
        <v>136</v>
      </c>
      <c r="F59" s="70" t="s">
        <v>91</v>
      </c>
      <c r="G59" s="70">
        <v>200</v>
      </c>
      <c r="H59" s="54"/>
      <c r="I59" s="54"/>
      <c r="J59" s="54"/>
      <c r="K59" s="112"/>
      <c r="L59" s="132"/>
      <c r="M59" s="132"/>
      <c r="N59" s="128">
        <f>SUM(H59:H59)</f>
        <v>0</v>
      </c>
    </row>
    <row r="60" spans="1:16" ht="21" hidden="1" customHeight="1">
      <c r="A60" s="217"/>
      <c r="B60" s="207"/>
      <c r="C60" s="213"/>
      <c r="D60" s="70">
        <v>828</v>
      </c>
      <c r="E60" s="108" t="s">
        <v>137</v>
      </c>
      <c r="F60" s="70" t="s">
        <v>91</v>
      </c>
      <c r="G60" s="70">
        <v>500</v>
      </c>
      <c r="H60" s="54"/>
      <c r="I60" s="54"/>
      <c r="J60" s="54"/>
      <c r="K60" s="112"/>
      <c r="L60" s="132"/>
      <c r="M60" s="132"/>
      <c r="N60" s="128">
        <f>SUM(H60:H60)</f>
        <v>0</v>
      </c>
    </row>
    <row r="61" spans="1:16" ht="18.75" customHeight="1">
      <c r="A61" s="217"/>
      <c r="B61" s="207"/>
      <c r="C61" s="213"/>
      <c r="D61" s="108">
        <v>850</v>
      </c>
      <c r="E61" s="108" t="s">
        <v>90</v>
      </c>
      <c r="F61" s="108" t="s">
        <v>155</v>
      </c>
      <c r="G61" s="108">
        <v>200</v>
      </c>
      <c r="H61" s="127"/>
      <c r="I61" s="127"/>
      <c r="J61" s="108"/>
      <c r="K61" s="108"/>
      <c r="L61" s="108"/>
      <c r="M61" s="108"/>
      <c r="N61" s="128">
        <f>SUM(H61:H61)</f>
        <v>0</v>
      </c>
    </row>
    <row r="62" spans="1:16" ht="23.25" customHeight="1">
      <c r="A62" s="219"/>
      <c r="B62" s="207"/>
      <c r="C62" s="218"/>
      <c r="D62" s="108">
        <v>850</v>
      </c>
      <c r="E62" s="108" t="s">
        <v>90</v>
      </c>
      <c r="F62" s="108" t="s">
        <v>154</v>
      </c>
      <c r="G62" s="108">
        <v>200</v>
      </c>
      <c r="H62" s="127"/>
      <c r="I62" s="127"/>
      <c r="J62" s="127"/>
      <c r="K62" s="127"/>
      <c r="L62" s="127"/>
      <c r="M62" s="127"/>
      <c r="N62" s="128">
        <f>SUM(H62:H62)</f>
        <v>0</v>
      </c>
    </row>
    <row r="63" spans="1:16" ht="21" hidden="1" customHeight="1">
      <c r="A63" s="129"/>
      <c r="B63" s="133"/>
      <c r="C63" s="134"/>
      <c r="D63" s="70">
        <v>828</v>
      </c>
      <c r="E63" s="70" t="s">
        <v>90</v>
      </c>
      <c r="F63" s="70" t="s">
        <v>91</v>
      </c>
      <c r="G63" s="70">
        <v>500</v>
      </c>
      <c r="H63" s="127"/>
      <c r="I63" s="108"/>
      <c r="J63" s="108"/>
      <c r="K63" s="108"/>
      <c r="L63" s="108"/>
      <c r="M63" s="108"/>
      <c r="N63" s="128"/>
    </row>
    <row r="64" spans="1:16" ht="19.2" customHeight="1">
      <c r="A64" s="129"/>
      <c r="B64" s="133"/>
      <c r="C64" s="130" t="s">
        <v>133</v>
      </c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31"/>
    </row>
    <row r="65" spans="1:14" ht="19.2" customHeight="1">
      <c r="A65" s="129"/>
      <c r="B65" s="133"/>
      <c r="C65" s="130" t="s">
        <v>55</v>
      </c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28">
        <f>SUM(H65:H65)</f>
        <v>0</v>
      </c>
    </row>
    <row r="66" spans="1:14" ht="19.2" customHeight="1">
      <c r="A66" s="129"/>
      <c r="B66" s="133"/>
      <c r="C66" s="130" t="s">
        <v>132</v>
      </c>
      <c r="D66" s="108"/>
      <c r="E66" s="108"/>
      <c r="F66" s="108"/>
      <c r="G66" s="108"/>
      <c r="H66" s="54"/>
      <c r="I66" s="54"/>
      <c r="J66" s="54"/>
      <c r="K66" s="112"/>
      <c r="L66" s="132"/>
      <c r="M66" s="132"/>
      <c r="N66" s="128">
        <f>SUM(H66:H66)</f>
        <v>0</v>
      </c>
    </row>
    <row r="67" spans="1:14" ht="19.2" customHeight="1">
      <c r="A67" s="129"/>
      <c r="B67" s="133"/>
      <c r="C67" s="130" t="s">
        <v>70</v>
      </c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5"/>
    </row>
    <row r="68" spans="1:14" ht="26.25" hidden="1" customHeight="1">
      <c r="A68" s="129" t="s">
        <v>23</v>
      </c>
      <c r="B68" s="209" t="s">
        <v>24</v>
      </c>
      <c r="C68" s="209"/>
      <c r="D68" s="209"/>
      <c r="E68" s="209"/>
      <c r="F68" s="209"/>
      <c r="G68" s="209"/>
      <c r="H68" s="209"/>
      <c r="I68" s="209"/>
      <c r="J68" s="209"/>
      <c r="K68" s="209"/>
      <c r="L68" s="209"/>
      <c r="M68" s="209"/>
      <c r="N68" s="209"/>
    </row>
    <row r="69" spans="1:14" ht="45.75" hidden="1" customHeight="1">
      <c r="A69" s="129" t="s">
        <v>47</v>
      </c>
      <c r="B69" s="211" t="s">
        <v>87</v>
      </c>
      <c r="C69" s="211"/>
      <c r="D69" s="211"/>
      <c r="E69" s="211"/>
      <c r="F69" s="211"/>
      <c r="G69" s="211"/>
      <c r="H69" s="211"/>
      <c r="I69" s="211"/>
      <c r="J69" s="211"/>
      <c r="K69" s="211"/>
      <c r="L69" s="211"/>
      <c r="M69" s="211"/>
      <c r="N69" s="211"/>
    </row>
    <row r="70" spans="1:14" ht="33.75" hidden="1" customHeight="1">
      <c r="A70" s="129"/>
      <c r="B70" s="207" t="s">
        <v>87</v>
      </c>
      <c r="C70" s="134" t="s">
        <v>69</v>
      </c>
      <c r="D70" s="130"/>
      <c r="E70" s="130"/>
      <c r="F70" s="130"/>
      <c r="G70" s="130"/>
      <c r="H70" s="136"/>
      <c r="I70" s="136"/>
      <c r="J70" s="136"/>
      <c r="K70" s="136"/>
      <c r="L70" s="136"/>
      <c r="M70" s="136"/>
      <c r="N70" s="136"/>
    </row>
    <row r="71" spans="1:14" ht="27" hidden="1" customHeight="1">
      <c r="A71" s="129"/>
      <c r="B71" s="207"/>
      <c r="C71" s="134" t="s">
        <v>100</v>
      </c>
      <c r="D71" s="130"/>
      <c r="E71" s="130"/>
      <c r="F71" s="130"/>
      <c r="G71" s="130"/>
      <c r="H71" s="136"/>
      <c r="I71" s="136"/>
      <c r="J71" s="136"/>
      <c r="K71" s="136"/>
      <c r="L71" s="136"/>
      <c r="M71" s="136"/>
      <c r="N71" s="136"/>
    </row>
    <row r="72" spans="1:14" ht="31.2" hidden="1">
      <c r="A72" s="129"/>
      <c r="B72" s="207"/>
      <c r="C72" s="134" t="s">
        <v>101</v>
      </c>
      <c r="D72" s="130"/>
      <c r="E72" s="130"/>
      <c r="F72" s="130"/>
      <c r="G72" s="130"/>
      <c r="H72" s="136"/>
      <c r="I72" s="136"/>
      <c r="J72" s="136"/>
      <c r="K72" s="136"/>
      <c r="L72" s="136"/>
      <c r="M72" s="136"/>
      <c r="N72" s="136"/>
    </row>
    <row r="73" spans="1:14" ht="24" hidden="1" customHeight="1">
      <c r="A73" s="129"/>
      <c r="B73" s="207"/>
      <c r="C73" s="137" t="s">
        <v>104</v>
      </c>
      <c r="D73" s="130"/>
      <c r="E73" s="130"/>
      <c r="F73" s="130"/>
      <c r="G73" s="130"/>
      <c r="H73" s="136"/>
      <c r="I73" s="136"/>
      <c r="J73" s="136"/>
      <c r="K73" s="136"/>
      <c r="L73" s="136"/>
      <c r="M73" s="136"/>
      <c r="N73" s="136"/>
    </row>
    <row r="74" spans="1:14" ht="46.8" hidden="1">
      <c r="A74" s="129"/>
      <c r="B74" s="207"/>
      <c r="C74" s="134" t="s">
        <v>102</v>
      </c>
      <c r="D74" s="130"/>
      <c r="E74" s="130"/>
      <c r="F74" s="130"/>
      <c r="G74" s="130"/>
      <c r="H74" s="136"/>
      <c r="I74" s="136"/>
      <c r="J74" s="136"/>
      <c r="K74" s="136"/>
      <c r="L74" s="136"/>
      <c r="M74" s="136"/>
      <c r="N74" s="136"/>
    </row>
    <row r="75" spans="1:14" ht="31.2" hidden="1">
      <c r="A75" s="129"/>
      <c r="B75" s="207"/>
      <c r="C75" s="134" t="s">
        <v>103</v>
      </c>
      <c r="D75" s="130"/>
      <c r="E75" s="130"/>
      <c r="F75" s="130"/>
      <c r="G75" s="130"/>
      <c r="H75" s="136"/>
      <c r="I75" s="136"/>
      <c r="J75" s="136"/>
      <c r="K75" s="136"/>
      <c r="L75" s="136"/>
      <c r="M75" s="136"/>
      <c r="N75" s="136"/>
    </row>
    <row r="76" spans="1:14" ht="15.6" hidden="1">
      <c r="A76" s="129"/>
      <c r="B76" s="207"/>
      <c r="C76" s="134" t="s">
        <v>57</v>
      </c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5"/>
    </row>
    <row r="77" spans="1:14" ht="15.6" hidden="1">
      <c r="A77" s="129"/>
      <c r="B77" s="207"/>
      <c r="C77" s="134" t="s">
        <v>70</v>
      </c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5"/>
    </row>
    <row r="78" spans="1:14" ht="15.6" hidden="1">
      <c r="A78" s="108" t="s">
        <v>77</v>
      </c>
      <c r="B78" s="130"/>
      <c r="C78" s="134" t="s">
        <v>105</v>
      </c>
      <c r="D78" s="138"/>
      <c r="E78" s="130"/>
      <c r="F78" s="130"/>
      <c r="G78" s="108"/>
      <c r="H78" s="127"/>
      <c r="I78" s="127"/>
      <c r="J78" s="108"/>
      <c r="K78" s="108"/>
      <c r="L78" s="108"/>
      <c r="M78" s="108"/>
      <c r="N78" s="127"/>
    </row>
    <row r="79" spans="1:14" ht="30" customHeight="1">
      <c r="A79" s="108"/>
      <c r="B79" s="130"/>
      <c r="C79" s="139" t="s">
        <v>138</v>
      </c>
      <c r="D79" s="130"/>
      <c r="E79" s="130"/>
      <c r="F79" s="130"/>
      <c r="G79" s="108"/>
      <c r="H79" s="140">
        <f t="shared" ref="H79:M79" si="3">H82+H83</f>
        <v>75865.899999999994</v>
      </c>
      <c r="I79" s="140">
        <f t="shared" si="3"/>
        <v>0</v>
      </c>
      <c r="J79" s="140">
        <f t="shared" si="3"/>
        <v>0</v>
      </c>
      <c r="K79" s="140">
        <f t="shared" si="3"/>
        <v>0</v>
      </c>
      <c r="L79" s="140">
        <f t="shared" si="3"/>
        <v>0</v>
      </c>
      <c r="M79" s="140">
        <f t="shared" si="3"/>
        <v>0</v>
      </c>
      <c r="N79" s="140">
        <f>SUM(H79:M79)</f>
        <v>75865.899999999994</v>
      </c>
    </row>
    <row r="80" spans="1:14" ht="21.75" customHeight="1">
      <c r="A80" s="108"/>
      <c r="B80" s="130"/>
      <c r="C80" s="134" t="s">
        <v>106</v>
      </c>
      <c r="D80" s="130"/>
      <c r="E80" s="130"/>
      <c r="F80" s="130"/>
      <c r="G80" s="108"/>
      <c r="H80" s="127"/>
      <c r="I80" s="127"/>
      <c r="J80" s="108"/>
      <c r="K80" s="108"/>
      <c r="L80" s="108"/>
      <c r="M80" s="108"/>
      <c r="N80" s="127"/>
    </row>
    <row r="81" spans="1:14" ht="29.4" customHeight="1">
      <c r="A81" s="108"/>
      <c r="B81" s="130"/>
      <c r="C81" s="130" t="s">
        <v>133</v>
      </c>
      <c r="D81" s="130"/>
      <c r="E81" s="130"/>
      <c r="F81" s="130"/>
      <c r="G81" s="108"/>
      <c r="H81" s="127"/>
      <c r="I81" s="127"/>
      <c r="J81" s="108"/>
      <c r="K81" s="108"/>
      <c r="L81" s="108"/>
      <c r="M81" s="108"/>
      <c r="N81" s="127"/>
    </row>
    <row r="82" spans="1:14" ht="29.4" customHeight="1">
      <c r="A82" s="108"/>
      <c r="B82" s="130"/>
      <c r="C82" s="130" t="s">
        <v>55</v>
      </c>
      <c r="D82" s="130"/>
      <c r="E82" s="130"/>
      <c r="F82" s="130"/>
      <c r="G82" s="108"/>
      <c r="H82" s="117">
        <f>H65+H53</f>
        <v>75865.899999999994</v>
      </c>
      <c r="I82" s="108"/>
      <c r="J82" s="108"/>
      <c r="K82" s="108"/>
      <c r="L82" s="108"/>
      <c r="M82" s="108"/>
      <c r="N82" s="127">
        <f>SUM(H82:M82)</f>
        <v>75865.899999999994</v>
      </c>
    </row>
    <row r="83" spans="1:14" ht="29.4" customHeight="1">
      <c r="A83" s="108"/>
      <c r="B83" s="130"/>
      <c r="C83" s="130" t="s">
        <v>132</v>
      </c>
      <c r="D83" s="130"/>
      <c r="E83" s="130"/>
      <c r="F83" s="130"/>
      <c r="G83" s="108"/>
      <c r="H83" s="127"/>
      <c r="I83" s="127"/>
      <c r="J83" s="108"/>
      <c r="K83" s="108"/>
      <c r="L83" s="108"/>
      <c r="M83" s="108"/>
      <c r="N83" s="127">
        <f>SUM(H83:M83)</f>
        <v>0</v>
      </c>
    </row>
    <row r="84" spans="1:14" ht="29.4" customHeight="1">
      <c r="A84" s="108"/>
      <c r="B84" s="130"/>
      <c r="C84" s="130" t="s">
        <v>70</v>
      </c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6"/>
    </row>
  </sheetData>
  <mergeCells count="38">
    <mergeCell ref="A50:A51"/>
    <mergeCell ref="C58:C62"/>
    <mergeCell ref="A58:A62"/>
    <mergeCell ref="A45:A46"/>
    <mergeCell ref="B45:B46"/>
    <mergeCell ref="C45:C46"/>
    <mergeCell ref="B58:B62"/>
    <mergeCell ref="B70:B77"/>
    <mergeCell ref="B56:N56"/>
    <mergeCell ref="B68:N68"/>
    <mergeCell ref="D45:G45"/>
    <mergeCell ref="D46:G46"/>
    <mergeCell ref="B49:N49"/>
    <mergeCell ref="B57:N57"/>
    <mergeCell ref="B69:N69"/>
    <mergeCell ref="B48:M48"/>
    <mergeCell ref="B50:B55"/>
    <mergeCell ref="C50:C51"/>
    <mergeCell ref="H45:N45"/>
    <mergeCell ref="A36:B41"/>
    <mergeCell ref="B29:N29"/>
    <mergeCell ref="B30:B35"/>
    <mergeCell ref="C22:C25"/>
    <mergeCell ref="A22:A25"/>
    <mergeCell ref="B19:B28"/>
    <mergeCell ref="C20:C21"/>
    <mergeCell ref="A2:N2"/>
    <mergeCell ref="H5:N5"/>
    <mergeCell ref="B8:K8"/>
    <mergeCell ref="B18:N18"/>
    <mergeCell ref="D5:G5"/>
    <mergeCell ref="D6:G6"/>
    <mergeCell ref="C11:C14"/>
    <mergeCell ref="A11:A14"/>
    <mergeCell ref="C5:C6"/>
    <mergeCell ref="A5:A6"/>
    <mergeCell ref="B5:B6"/>
    <mergeCell ref="B9:B17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6" firstPageNumber="23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P11"/>
  <sheetViews>
    <sheetView tabSelected="1" view="pageBreakPreview" zoomScale="90" zoomScaleNormal="110" zoomScaleSheetLayoutView="90" workbookViewId="0">
      <selection activeCell="B16" sqref="B16"/>
    </sheetView>
  </sheetViews>
  <sheetFormatPr defaultColWidth="9.109375" defaultRowHeight="13.8"/>
  <cols>
    <col min="1" max="1" width="7.33203125" style="26" bestFit="1" customWidth="1"/>
    <col min="2" max="2" width="57" style="26" bestFit="1" customWidth="1"/>
    <col min="3" max="4" width="7.6640625" style="26" customWidth="1"/>
    <col min="5" max="5" width="10" style="26" customWidth="1"/>
    <col min="6" max="6" width="11.88671875" style="26" customWidth="1"/>
    <col min="7" max="7" width="13.109375" style="26" customWidth="1"/>
    <col min="8" max="8" width="12.44140625" style="26" customWidth="1"/>
    <col min="9" max="9" width="11.5546875" style="26" customWidth="1"/>
    <col min="10" max="10" width="15" style="26" customWidth="1"/>
    <col min="11" max="13" width="12.5546875" style="26" customWidth="1"/>
    <col min="14" max="14" width="16.88671875" style="26" customWidth="1"/>
    <col min="15" max="15" width="7.6640625" style="27" customWidth="1"/>
    <col min="16" max="16" width="26.6640625" style="26" customWidth="1"/>
    <col min="17" max="16384" width="9.109375" style="26"/>
  </cols>
  <sheetData>
    <row r="1" spans="1:16" ht="15.6">
      <c r="A1" s="24" t="str">
        <f>HYPERLINK("#Оглавление!A1","Назад в оглавление")</f>
        <v>Назад в оглавление</v>
      </c>
      <c r="B1" s="25"/>
      <c r="C1" s="25"/>
      <c r="D1" s="25"/>
    </row>
    <row r="2" spans="1:16" s="29" customFormat="1" ht="52.5" customHeight="1">
      <c r="A2" s="222" t="s">
        <v>140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8"/>
      <c r="P2" s="28"/>
    </row>
    <row r="3" spans="1:16" s="29" customFormat="1" ht="20.2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4"/>
      <c r="O3" s="28"/>
      <c r="P3" s="28"/>
    </row>
    <row r="4" spans="1:16" s="31" customFormat="1" ht="33" customHeight="1">
      <c r="A4" s="223" t="s">
        <v>121</v>
      </c>
      <c r="B4" s="223" t="s">
        <v>79</v>
      </c>
      <c r="C4" s="224" t="s">
        <v>80</v>
      </c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5" t="s">
        <v>141</v>
      </c>
      <c r="O4" s="30"/>
    </row>
    <row r="5" spans="1:16" s="31" customFormat="1" ht="35.25" customHeight="1">
      <c r="A5" s="223"/>
      <c r="B5" s="223"/>
      <c r="C5" s="51" t="s">
        <v>25</v>
      </c>
      <c r="D5" s="51" t="s">
        <v>26</v>
      </c>
      <c r="E5" s="51" t="s">
        <v>81</v>
      </c>
      <c r="F5" s="51" t="s">
        <v>28</v>
      </c>
      <c r="G5" s="51" t="s">
        <v>29</v>
      </c>
      <c r="H5" s="51" t="s">
        <v>30</v>
      </c>
      <c r="I5" s="51" t="s">
        <v>31</v>
      </c>
      <c r="J5" s="51" t="s">
        <v>32</v>
      </c>
      <c r="K5" s="51" t="s">
        <v>33</v>
      </c>
      <c r="L5" s="51" t="s">
        <v>34</v>
      </c>
      <c r="M5" s="51" t="s">
        <v>35</v>
      </c>
      <c r="N5" s="226"/>
      <c r="O5" s="30"/>
    </row>
    <row r="6" spans="1:16" s="31" customFormat="1" ht="15.6">
      <c r="A6" s="51">
        <v>1</v>
      </c>
      <c r="B6" s="51">
        <v>2</v>
      </c>
      <c r="C6" s="51">
        <v>3</v>
      </c>
      <c r="D6" s="51">
        <v>4</v>
      </c>
      <c r="E6" s="51">
        <v>5</v>
      </c>
      <c r="F6" s="51">
        <v>6</v>
      </c>
      <c r="G6" s="51">
        <v>7</v>
      </c>
      <c r="H6" s="51">
        <v>8</v>
      </c>
      <c r="I6" s="51">
        <v>9</v>
      </c>
      <c r="J6" s="51">
        <v>10</v>
      </c>
      <c r="K6" s="51">
        <v>11</v>
      </c>
      <c r="L6" s="51">
        <v>12</v>
      </c>
      <c r="M6" s="51">
        <v>13</v>
      </c>
      <c r="N6" s="51">
        <v>14</v>
      </c>
      <c r="O6" s="30"/>
    </row>
    <row r="7" spans="1:16" s="31" customFormat="1" ht="33" customHeight="1">
      <c r="A7" s="51" t="s">
        <v>6</v>
      </c>
      <c r="B7" s="221" t="s">
        <v>142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30"/>
    </row>
    <row r="8" spans="1:16" s="31" customFormat="1" ht="35.4" customHeight="1">
      <c r="A8" s="69" t="s">
        <v>8</v>
      </c>
      <c r="B8" s="32" t="s">
        <v>162</v>
      </c>
      <c r="C8" s="23">
        <v>0</v>
      </c>
      <c r="D8" s="23">
        <v>0</v>
      </c>
      <c r="E8" s="23">
        <v>0</v>
      </c>
      <c r="F8" s="23">
        <v>15000</v>
      </c>
      <c r="G8" s="23">
        <v>45000</v>
      </c>
      <c r="H8" s="23">
        <v>75865.899999999994</v>
      </c>
      <c r="I8" s="23"/>
      <c r="J8" s="23"/>
      <c r="K8" s="23"/>
      <c r="L8" s="23"/>
      <c r="M8" s="23"/>
      <c r="N8" s="23">
        <v>75865.899999999994</v>
      </c>
      <c r="O8" s="30"/>
    </row>
    <row r="9" spans="1:16" s="31" customFormat="1" ht="30.75" customHeight="1">
      <c r="A9" s="51" t="s">
        <v>19</v>
      </c>
      <c r="B9" s="221" t="s">
        <v>113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30"/>
    </row>
    <row r="10" spans="1:16" s="31" customFormat="1" ht="46.8">
      <c r="A10" s="70" t="s">
        <v>37</v>
      </c>
      <c r="B10" s="72" t="s">
        <v>139</v>
      </c>
      <c r="C10" s="23"/>
      <c r="D10" s="2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30"/>
    </row>
    <row r="11" spans="1:16" s="36" customFormat="1" ht="32.25" customHeight="1">
      <c r="B11" s="71" t="s">
        <v>82</v>
      </c>
      <c r="C11" s="48">
        <f t="shared" ref="C11:N11" si="0">SUM(C8:C10)</f>
        <v>0</v>
      </c>
      <c r="D11" s="48">
        <f t="shared" si="0"/>
        <v>0</v>
      </c>
      <c r="E11" s="48">
        <f t="shared" si="0"/>
        <v>0</v>
      </c>
      <c r="F11" s="48">
        <f t="shared" si="0"/>
        <v>15000</v>
      </c>
      <c r="G11" s="48">
        <f t="shared" si="0"/>
        <v>45000</v>
      </c>
      <c r="H11" s="48">
        <f t="shared" si="0"/>
        <v>75865.899999999994</v>
      </c>
      <c r="I11" s="48">
        <f t="shared" si="0"/>
        <v>0</v>
      </c>
      <c r="J11" s="48">
        <f t="shared" si="0"/>
        <v>0</v>
      </c>
      <c r="K11" s="48">
        <f t="shared" si="0"/>
        <v>0</v>
      </c>
      <c r="L11" s="48">
        <f t="shared" si="0"/>
        <v>0</v>
      </c>
      <c r="M11" s="48">
        <f t="shared" si="0"/>
        <v>0</v>
      </c>
      <c r="N11" s="48">
        <f t="shared" si="0"/>
        <v>75865.899999999994</v>
      </c>
      <c r="O11" s="35"/>
    </row>
  </sheetData>
  <mergeCells count="7">
    <mergeCell ref="B7:N7"/>
    <mergeCell ref="B9:N9"/>
    <mergeCell ref="A2:N2"/>
    <mergeCell ref="A4:A5"/>
    <mergeCell ref="B4:B5"/>
    <mergeCell ref="C4:M4"/>
    <mergeCell ref="N4:N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1" firstPageNumber="24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9" sqref="B39"/>
    </sheetView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12</vt:i4>
      </vt:variant>
    </vt:vector>
  </HeadingPairs>
  <TitlesOfParts>
    <vt:vector size="19" baseType="lpstr">
      <vt:lpstr>1.1.Осн. пол. РП</vt:lpstr>
      <vt:lpstr>1.2. Показатели РП</vt:lpstr>
      <vt:lpstr>1.3. Пок. РП по мес.</vt:lpstr>
      <vt:lpstr>1.4. Мероприятия РП</vt:lpstr>
      <vt:lpstr>1.5. Фин. обес. РП</vt:lpstr>
      <vt:lpstr>1.6. Бюджет РП по месяцам</vt:lpstr>
      <vt:lpstr>Лист1</vt:lpstr>
      <vt:lpstr>'1.2. Показатели РП'!_bookmark5</vt:lpstr>
      <vt:lpstr>'1.4. Мероприятия РП'!_ftnref1</vt:lpstr>
      <vt:lpstr>'1.1.Осн. пол. РП'!_ftnref2</vt:lpstr>
      <vt:lpstr>'1.1.Осн. пол. РП'!_ftnref3</vt:lpstr>
      <vt:lpstr>'1.4. Мероприятия РП'!Заголовки_для_печати</vt:lpstr>
      <vt:lpstr>'1.5. Фин. обес. РП'!Заголовки_для_печати</vt:lpstr>
      <vt:lpstr>'1.1.Осн. пол. РП'!Область_печати</vt:lpstr>
      <vt:lpstr>'1.2. Показатели РП'!Область_печати</vt:lpstr>
      <vt:lpstr>'1.3. Пок. РП по мес.'!Область_печати</vt:lpstr>
      <vt:lpstr>'1.4. Мероприятия РП'!Область_печати</vt:lpstr>
      <vt:lpstr>'1.5. Фин. обес. РП'!Область_печати</vt:lpstr>
      <vt:lpstr>'1.6. Бюджет РП по месяцам'!Область_печати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Пользователь</cp:lastModifiedBy>
  <cp:lastPrinted>2024-11-26T13:20:47Z</cp:lastPrinted>
  <dcterms:created xsi:type="dcterms:W3CDTF">2023-05-16T06:08:28Z</dcterms:created>
  <dcterms:modified xsi:type="dcterms:W3CDTF">2024-11-26T13:20:52Z</dcterms:modified>
</cp:coreProperties>
</file>